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hishkat\Documents\2020\LABORATORY_FLUORIDY_2024\LACH_I_WEB_PIGA_2023\CZ_WEB\"/>
    </mc:Choice>
  </mc:AlternateContent>
  <xr:revisionPtr revIDLastSave="0" documentId="13_ncr:1_{B82361E0-A2CA-4C32-A530-2255DCD51950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Pokyny" sheetId="2" r:id="rId1"/>
    <sheet name="Protokol" sheetId="1" r:id="rId2"/>
    <sheet name="Student 1" sheetId="5" r:id="rId3"/>
    <sheet name="Výpočet 1" sheetId="6" r:id="rId4"/>
    <sheet name="Student 2" sheetId="11" r:id="rId5"/>
    <sheet name="Výpočet 2" sheetId="12" r:id="rId6"/>
    <sheet name="Student 3" sheetId="13" r:id="rId7"/>
    <sheet name="Výpočet 3" sheetId="14" r:id="rId8"/>
  </sheets>
  <definedNames>
    <definedName name="_xlnm.Print_Area" localSheetId="1">Protokol!$A$1:$J$30</definedName>
    <definedName name="_xlnm.Print_Area" localSheetId="2">'Student 1'!$A$1:$S$114</definedName>
    <definedName name="_xlnm.Print_Area" localSheetId="4">'Student 2'!$A$1:$S$114</definedName>
    <definedName name="_xlnm.Print_Area" localSheetId="6">'Student 3'!$A$1:$S$114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5" i="11" l="1"/>
  <c r="H34" i="11"/>
  <c r="E3" i="12" s="1"/>
  <c r="I22" i="11"/>
  <c r="E4" i="12" s="1"/>
  <c r="F59" i="13"/>
  <c r="F59" i="11"/>
  <c r="E4" i="14"/>
  <c r="E3" i="14"/>
  <c r="E10" i="14"/>
  <c r="E10" i="12"/>
  <c r="E12" i="12" s="1"/>
  <c r="F63" i="11" s="1"/>
  <c r="E10" i="6"/>
  <c r="F68" i="13"/>
  <c r="G68" i="13"/>
  <c r="H68" i="13"/>
  <c r="E71" i="13" s="1"/>
  <c r="E72" i="13" s="1"/>
  <c r="I68" i="13"/>
  <c r="E68" i="13"/>
  <c r="F67" i="13"/>
  <c r="G67" i="13"/>
  <c r="H67" i="13"/>
  <c r="I67" i="13"/>
  <c r="E67" i="13"/>
  <c r="F66" i="13"/>
  <c r="G66" i="13"/>
  <c r="H66" i="13"/>
  <c r="I66" i="13"/>
  <c r="E66" i="13"/>
  <c r="F65" i="13"/>
  <c r="I65" i="13"/>
  <c r="F64" i="13"/>
  <c r="G64" i="13"/>
  <c r="H64" i="13"/>
  <c r="I64" i="13"/>
  <c r="E64" i="13"/>
  <c r="G63" i="13"/>
  <c r="H63" i="13"/>
  <c r="I63" i="13"/>
  <c r="G61" i="13"/>
  <c r="H61" i="13"/>
  <c r="I61" i="13"/>
  <c r="H14" i="14"/>
  <c r="G14" i="14"/>
  <c r="H65" i="13" s="1"/>
  <c r="F14" i="14"/>
  <c r="G65" i="13" s="1"/>
  <c r="E14" i="14"/>
  <c r="D14" i="14"/>
  <c r="E65" i="13" s="1"/>
  <c r="E12" i="14"/>
  <c r="F63" i="13" s="1"/>
  <c r="F61" i="13"/>
  <c r="D10" i="14"/>
  <c r="D12" i="14" s="1"/>
  <c r="E63" i="13" s="1"/>
  <c r="D64" i="13"/>
  <c r="D63" i="13"/>
  <c r="D61" i="13"/>
  <c r="D25" i="13"/>
  <c r="E25" i="13" s="1"/>
  <c r="F25" i="13" s="1"/>
  <c r="F68" i="11"/>
  <c r="G68" i="11"/>
  <c r="H68" i="11"/>
  <c r="I68" i="11"/>
  <c r="E68" i="11"/>
  <c r="F67" i="11"/>
  <c r="G67" i="11"/>
  <c r="H67" i="11"/>
  <c r="I67" i="11"/>
  <c r="E67" i="11"/>
  <c r="F66" i="11"/>
  <c r="G66" i="11"/>
  <c r="H66" i="11"/>
  <c r="I66" i="11"/>
  <c r="E66" i="11"/>
  <c r="G65" i="11"/>
  <c r="E65" i="11"/>
  <c r="E63" i="11"/>
  <c r="D25" i="5"/>
  <c r="D25" i="11"/>
  <c r="E25" i="11" s="1"/>
  <c r="F25" i="11" s="1"/>
  <c r="H14" i="12"/>
  <c r="I65" i="11" s="1"/>
  <c r="G14" i="12"/>
  <c r="H65" i="11" s="1"/>
  <c r="F14" i="12"/>
  <c r="E14" i="12"/>
  <c r="F65" i="11" s="1"/>
  <c r="D14" i="12"/>
  <c r="D10" i="12"/>
  <c r="D12" i="12" s="1"/>
  <c r="D63" i="11"/>
  <c r="D61" i="11"/>
  <c r="F68" i="5"/>
  <c r="E68" i="5"/>
  <c r="G68" i="5"/>
  <c r="H68" i="5"/>
  <c r="I68" i="5"/>
  <c r="F67" i="5"/>
  <c r="G67" i="5"/>
  <c r="H67" i="5"/>
  <c r="I67" i="5"/>
  <c r="E67" i="5"/>
  <c r="F66" i="5"/>
  <c r="G66" i="5"/>
  <c r="H66" i="5"/>
  <c r="I66" i="5"/>
  <c r="E66" i="5"/>
  <c r="E14" i="6"/>
  <c r="F14" i="6"/>
  <c r="G14" i="6"/>
  <c r="H14" i="6"/>
  <c r="D14" i="6"/>
  <c r="G63" i="5"/>
  <c r="H63" i="5"/>
  <c r="I63" i="5"/>
  <c r="E4" i="6"/>
  <c r="E3" i="6"/>
  <c r="F64" i="5"/>
  <c r="G64" i="5"/>
  <c r="H64" i="5"/>
  <c r="I64" i="5"/>
  <c r="E64" i="5"/>
  <c r="D64" i="5"/>
  <c r="G61" i="5"/>
  <c r="H61" i="5"/>
  <c r="I61" i="5"/>
  <c r="D61" i="5"/>
  <c r="F59" i="5"/>
  <c r="E25" i="5"/>
  <c r="F25" i="5" s="1"/>
  <c r="E61" i="11" l="1"/>
  <c r="E61" i="13"/>
  <c r="F61" i="11"/>
  <c r="E69" i="13"/>
  <c r="E73" i="13" s="1"/>
  <c r="E70" i="13"/>
  <c r="G73" i="13" s="1"/>
  <c r="E71" i="11"/>
  <c r="E72" i="11" s="1"/>
  <c r="E70" i="11"/>
  <c r="E69" i="11"/>
  <c r="E73" i="11" s="1"/>
  <c r="E70" i="5"/>
  <c r="E71" i="5"/>
  <c r="E72" i="5" s="1"/>
  <c r="G73" i="5" s="1"/>
  <c r="E69" i="5"/>
  <c r="G73" i="11" l="1"/>
  <c r="D63" i="5"/>
  <c r="D10" i="6"/>
  <c r="E61" i="5" l="1"/>
  <c r="D12" i="6"/>
  <c r="E63" i="5" s="1"/>
  <c r="E12" i="6"/>
  <c r="F63" i="5" s="1"/>
  <c r="F61" i="5"/>
  <c r="E65" i="5"/>
  <c r="F65" i="5"/>
  <c r="G65" i="5"/>
  <c r="H65" i="5"/>
  <c r="I65" i="5"/>
  <c r="E7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student</author>
  </authors>
  <commentList>
    <comment ref="B22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Hmotnostní koncentrace je uvedena na lahvičce se standardem.</t>
        </r>
      </text>
    </comment>
    <comment ref="B34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Směrnici zjistíte z grafu po přidání spojnice trendu. Můžete také využit funkci "=slope".</t>
        </r>
      </text>
    </comment>
    <comment ref="B35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Úsek zjistíte z grafu po přidání spojnice trendu. Můžete také využít funkci "=intercept"</t>
        </r>
      </text>
    </comment>
    <comment ref="B37" authorId="0" shapeId="0" xr:uid="{00000000-0006-0000-0200-000004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Rozsah kalibračních bodů, které tvoří lineární část kalibrační křivky.</t>
        </r>
      </text>
    </comment>
    <comment ref="E59" authorId="0" shapeId="0" xr:uid="{00000000-0006-0000-0200-000005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Hmotnost vkládejte na listu Výpočet 1, buňka E6.</t>
        </r>
      </text>
    </comment>
    <comment ref="D64" authorId="0" shapeId="0" xr:uid="{00000000-0006-0000-0200-000006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Buňka F39.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Eva Pospíšilová</author>
    <author>student</author>
  </authors>
  <commentList>
    <comment ref="B10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Eva Pospíšilová:</t>
        </r>
        <r>
          <rPr>
            <sz val="9"/>
            <color indexed="81"/>
            <rFont val="Tahoma"/>
            <family val="2"/>
            <charset val="238"/>
          </rPr>
          <t xml:space="preserve">
Celkový objem přidaného standardu v cele.</t>
        </r>
      </text>
    </comment>
    <comment ref="B16" authorId="1" shapeId="0" xr:uid="{00000000-0006-0000-0300-000002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Řádek 12.</t>
        </r>
      </text>
    </comment>
    <comment ref="B18" authorId="1" shapeId="0" xr:uid="{00000000-0006-0000-0300-000003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Řádek 11.</t>
        </r>
      </text>
    </comment>
    <comment ref="B19" authorId="0" shapeId="0" xr:uid="{00000000-0006-0000-0300-000004000000}">
      <text>
        <r>
          <rPr>
            <b/>
            <sz val="9"/>
            <color indexed="81"/>
            <rFont val="Tahoma"/>
            <family val="2"/>
            <charset val="238"/>
          </rPr>
          <t>Eva Pospíšilová:</t>
        </r>
        <r>
          <rPr>
            <sz val="9"/>
            <color indexed="81"/>
            <rFont val="Tahoma"/>
            <family val="2"/>
            <charset val="238"/>
          </rPr>
          <t xml:space="preserve">
Vyplňte pomocí A-B-C-D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student</author>
  </authors>
  <commentList>
    <comment ref="B22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Hmotnostní koncentrace je uvedena na lahvičce se standardem.</t>
        </r>
      </text>
    </comment>
    <comment ref="B34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Směrnici zjistíte z grafu po přidání spojnice trendu. Můžete také využit funkci "=slope".</t>
        </r>
      </text>
    </comment>
    <comment ref="B35" authorId="0" shapeId="0" xr:uid="{00000000-0006-0000-0400-000003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Úsek zjistíte z grafu po přidání spojnice trendu. Můžete také využít funkci "=intercept"</t>
        </r>
      </text>
    </comment>
    <comment ref="B37" authorId="0" shapeId="0" xr:uid="{00000000-0006-0000-0400-000004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Rozsah kalibračních bodů, které tvoří lineární část kalibrační křivky.</t>
        </r>
      </text>
    </comment>
    <comment ref="E59" authorId="0" shapeId="0" xr:uid="{00000000-0006-0000-0400-000005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Hmotnost vkládejte na listu Výpočet 2, buňka E6.</t>
        </r>
      </text>
    </comment>
    <comment ref="D64" authorId="0" shapeId="0" xr:uid="{00000000-0006-0000-0400-000006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Buňka F39.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Eva Pospíšilová</author>
    <author>student</author>
  </authors>
  <commentList>
    <comment ref="B10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38"/>
          </rPr>
          <t>Eva Pospíšilová:</t>
        </r>
        <r>
          <rPr>
            <sz val="9"/>
            <color indexed="81"/>
            <rFont val="Tahoma"/>
            <family val="2"/>
            <charset val="238"/>
          </rPr>
          <t xml:space="preserve">
Celkový objem přidaného standardu v cele.</t>
        </r>
      </text>
    </comment>
    <comment ref="B16" authorId="1" shapeId="0" xr:uid="{00000000-0006-0000-0500-000002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Řádek 12.</t>
        </r>
      </text>
    </comment>
    <comment ref="B18" authorId="1" shapeId="0" xr:uid="{00000000-0006-0000-0500-000003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Řádek 11.</t>
        </r>
      </text>
    </comment>
    <comment ref="B19" authorId="0" shapeId="0" xr:uid="{00000000-0006-0000-0500-000004000000}">
      <text>
        <r>
          <rPr>
            <b/>
            <sz val="9"/>
            <color indexed="81"/>
            <rFont val="Tahoma"/>
            <family val="2"/>
            <charset val="238"/>
          </rPr>
          <t>Eva Pospíšilová:</t>
        </r>
        <r>
          <rPr>
            <sz val="9"/>
            <color indexed="81"/>
            <rFont val="Tahoma"/>
            <family val="2"/>
            <charset val="238"/>
          </rPr>
          <t xml:space="preserve">
Vyplňte pomocí A-B-C-D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student</author>
  </authors>
  <commentList>
    <comment ref="B22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Hmotnostní koncentrace je uvedena na lahvičce se standardem.</t>
        </r>
      </text>
    </comment>
    <comment ref="B34" authorId="0" shapeId="0" xr:uid="{00000000-0006-0000-0600-000002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Směrnici zjistíte z grafu po přidání spojnice trendu. Můžete také využit funkci "=slope".</t>
        </r>
      </text>
    </comment>
    <comment ref="B35" authorId="0" shapeId="0" xr:uid="{00000000-0006-0000-0600-000003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Úsek zjistíte z grafu po přidání spojnice trendu. Můžete také využít funkci "=intercept"</t>
        </r>
      </text>
    </comment>
    <comment ref="B37" authorId="0" shapeId="0" xr:uid="{00000000-0006-0000-0600-000004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Rozsah kalibračních bodů, které tvoří lineární část kalibrační křivky.</t>
        </r>
      </text>
    </comment>
    <comment ref="E59" authorId="0" shapeId="0" xr:uid="{00000000-0006-0000-0600-000005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Hmotnost vkládejte na listu Výpočet 3, buňka E6.</t>
        </r>
      </text>
    </comment>
    <comment ref="D64" authorId="0" shapeId="0" xr:uid="{00000000-0006-0000-0600-000006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Buňka F39.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Eva Pospíšilová</author>
    <author>student</author>
  </authors>
  <commentList>
    <comment ref="B10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238"/>
          </rPr>
          <t>Eva Pospíšilová:</t>
        </r>
        <r>
          <rPr>
            <sz val="9"/>
            <color indexed="81"/>
            <rFont val="Tahoma"/>
            <family val="2"/>
            <charset val="238"/>
          </rPr>
          <t xml:space="preserve">
Celkový objem přidaného standardu v cele.</t>
        </r>
      </text>
    </comment>
    <comment ref="B16" authorId="1" shapeId="0" xr:uid="{00000000-0006-0000-0700-000002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Řádek 12.</t>
        </r>
      </text>
    </comment>
    <comment ref="B18" authorId="1" shapeId="0" xr:uid="{00000000-0006-0000-0700-00000300000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Řádek 11.</t>
        </r>
      </text>
    </comment>
    <comment ref="B19" authorId="0" shapeId="0" xr:uid="{00000000-0006-0000-0700-000004000000}">
      <text>
        <r>
          <rPr>
            <b/>
            <sz val="9"/>
            <color indexed="81"/>
            <rFont val="Tahoma"/>
            <family val="2"/>
            <charset val="238"/>
          </rPr>
          <t>Eva Pospíšilová:</t>
        </r>
        <r>
          <rPr>
            <sz val="9"/>
            <color indexed="81"/>
            <rFont val="Tahoma"/>
            <family val="2"/>
            <charset val="238"/>
          </rPr>
          <t xml:space="preserve">
Vyplňte pomocí A-B-C-D
</t>
        </r>
      </text>
    </comment>
  </commentList>
</comments>
</file>

<file path=xl/sharedStrings.xml><?xml version="1.0" encoding="utf-8"?>
<sst xmlns="http://schemas.openxmlformats.org/spreadsheetml/2006/main" count="361" uniqueCount="73">
  <si>
    <t>Stanovení fluoridů iontově selektivní elektrodou</t>
  </si>
  <si>
    <t>Datum vypracování</t>
  </si>
  <si>
    <t>Číslo stolu</t>
  </si>
  <si>
    <t>Jméno a příjmení</t>
  </si>
  <si>
    <t>Studijní skupina</t>
  </si>
  <si>
    <t>mV</t>
  </si>
  <si>
    <t>m</t>
  </si>
  <si>
    <t>průměr</t>
  </si>
  <si>
    <t>počet stanovení</t>
  </si>
  <si>
    <t>interval</t>
  </si>
  <si>
    <t>+/-</t>
  </si>
  <si>
    <t>g</t>
  </si>
  <si>
    <t>ml</t>
  </si>
  <si>
    <t>Kalibrace</t>
  </si>
  <si>
    <t>Přídavek standardu</t>
  </si>
  <si>
    <t>Závěr</t>
  </si>
  <si>
    <t>koncentrační rozsah</t>
  </si>
  <si>
    <t>od</t>
  </si>
  <si>
    <t>do</t>
  </si>
  <si>
    <t>Stanovení metodou kalibrační přímky</t>
  </si>
  <si>
    <t>Prostor pro grafy</t>
  </si>
  <si>
    <t>1. měření</t>
  </si>
  <si>
    <t>2. měření</t>
  </si>
  <si>
    <t>3. měření</t>
  </si>
  <si>
    <t>výběrová směrodatná odchylka</t>
  </si>
  <si>
    <t>Potřebná činidla a přístroje</t>
  </si>
  <si>
    <t>Přístroje</t>
  </si>
  <si>
    <t>Činidla</t>
  </si>
  <si>
    <t>Výpočty koncentrací</t>
  </si>
  <si>
    <t>Princip metody</t>
  </si>
  <si>
    <t>Stručně popište princip metody.</t>
  </si>
  <si>
    <t>ukázkový výpočet hmotnostního procenta metodou přídavku standardu</t>
  </si>
  <si>
    <t>S</t>
  </si>
  <si>
    <t>K</t>
  </si>
  <si>
    <r>
      <rPr>
        <i/>
        <sz val="10"/>
        <color theme="1"/>
        <rFont val="Symbol"/>
        <family val="1"/>
        <charset val="2"/>
      </rPr>
      <t>r</t>
    </r>
    <r>
      <rPr>
        <vertAlign val="subscript"/>
        <sz val="10"/>
        <color theme="1"/>
        <rFont val="Calibri"/>
        <family val="2"/>
        <charset val="238"/>
        <scheme val="minor"/>
      </rPr>
      <t>std</t>
    </r>
    <r>
      <rPr>
        <sz val="10"/>
        <color theme="1"/>
        <rFont val="Calibri"/>
        <family val="2"/>
        <charset val="238"/>
        <scheme val="minor"/>
      </rPr>
      <t>=</t>
    </r>
  </si>
  <si>
    <r>
      <t>g l</t>
    </r>
    <r>
      <rPr>
        <vertAlign val="superscript"/>
        <sz val="10"/>
        <color theme="1"/>
        <rFont val="Calibri"/>
        <family val="2"/>
        <charset val="238"/>
        <scheme val="minor"/>
      </rPr>
      <t>-1</t>
    </r>
  </si>
  <si>
    <r>
      <rPr>
        <i/>
        <sz val="10"/>
        <color theme="1"/>
        <rFont val="Calibri"/>
        <family val="2"/>
        <charset val="238"/>
        <scheme val="minor"/>
      </rPr>
      <t>M</t>
    </r>
    <r>
      <rPr>
        <sz val="10"/>
        <color theme="1"/>
        <rFont val="Calibri"/>
        <family val="2"/>
        <charset val="238"/>
        <scheme val="minor"/>
      </rPr>
      <t>=</t>
    </r>
  </si>
  <si>
    <r>
      <t>g mol</t>
    </r>
    <r>
      <rPr>
        <vertAlign val="superscript"/>
        <sz val="10"/>
        <color theme="1"/>
        <rFont val="Calibri"/>
        <family val="2"/>
        <charset val="238"/>
        <scheme val="minor"/>
      </rPr>
      <t>-1</t>
    </r>
  </si>
  <si>
    <r>
      <t>mol l</t>
    </r>
    <r>
      <rPr>
        <vertAlign val="superscript"/>
        <sz val="10"/>
        <color theme="1"/>
        <rFont val="Calibri"/>
        <family val="2"/>
        <charset val="238"/>
        <scheme val="minor"/>
      </rPr>
      <t>-1</t>
    </r>
  </si>
  <si>
    <r>
      <rPr>
        <i/>
        <sz val="10"/>
        <color theme="1"/>
        <rFont val="Calibri"/>
        <family val="2"/>
        <charset val="238"/>
        <scheme val="minor"/>
      </rPr>
      <t>V</t>
    </r>
    <r>
      <rPr>
        <sz val="10"/>
        <color theme="1"/>
        <rFont val="Calibri"/>
        <family val="2"/>
        <charset val="238"/>
        <scheme val="minor"/>
      </rPr>
      <t>, total</t>
    </r>
  </si>
  <si>
    <r>
      <rPr>
        <i/>
        <sz val="10"/>
        <color theme="1"/>
        <rFont val="Calibri"/>
        <family val="2"/>
        <charset val="238"/>
        <scheme val="minor"/>
      </rPr>
      <t>c</t>
    </r>
    <r>
      <rPr>
        <vertAlign val="subscript"/>
        <sz val="10"/>
        <color theme="1"/>
        <rFont val="Calibri"/>
        <family val="2"/>
        <charset val="238"/>
        <scheme val="minor"/>
      </rPr>
      <t>F</t>
    </r>
    <r>
      <rPr>
        <sz val="10"/>
        <color theme="1"/>
        <rFont val="Calibri"/>
        <family val="2"/>
        <charset val="238"/>
        <scheme val="minor"/>
      </rPr>
      <t>-</t>
    </r>
  </si>
  <si>
    <r>
      <t>log[F</t>
    </r>
    <r>
      <rPr>
        <vertAlign val="superscript"/>
        <sz val="10"/>
        <color theme="1"/>
        <rFont val="Calibri"/>
        <family val="2"/>
        <charset val="238"/>
        <scheme val="minor"/>
      </rPr>
      <t>-</t>
    </r>
    <r>
      <rPr>
        <sz val="10"/>
        <color theme="1"/>
        <rFont val="Calibri"/>
        <family val="2"/>
        <charset val="238"/>
        <scheme val="minor"/>
      </rPr>
      <t>]</t>
    </r>
  </si>
  <si>
    <r>
      <rPr>
        <sz val="10"/>
        <color theme="1"/>
        <rFont val="Symbol"/>
        <family val="1"/>
        <charset val="2"/>
      </rPr>
      <t>D</t>
    </r>
    <r>
      <rPr>
        <i/>
        <sz val="10"/>
        <color theme="1"/>
        <rFont val="Calibri"/>
        <family val="2"/>
        <charset val="238"/>
        <scheme val="minor"/>
      </rPr>
      <t>E</t>
    </r>
    <r>
      <rPr>
        <vertAlign val="subscript"/>
        <sz val="10"/>
        <color theme="1"/>
        <rFont val="Calibri"/>
        <family val="2"/>
        <charset val="238"/>
        <scheme val="minor"/>
      </rPr>
      <t>1.měření</t>
    </r>
  </si>
  <si>
    <r>
      <rPr>
        <sz val="10"/>
        <color theme="1"/>
        <rFont val="Symbol"/>
        <family val="1"/>
        <charset val="2"/>
      </rPr>
      <t>D</t>
    </r>
    <r>
      <rPr>
        <i/>
        <sz val="10"/>
        <color theme="1"/>
        <rFont val="Calibri"/>
        <family val="2"/>
        <charset val="238"/>
        <scheme val="minor"/>
      </rPr>
      <t>E</t>
    </r>
    <r>
      <rPr>
        <vertAlign val="subscript"/>
        <sz val="10"/>
        <color theme="1"/>
        <rFont val="Calibri"/>
        <family val="2"/>
        <charset val="238"/>
        <scheme val="minor"/>
      </rPr>
      <t>2.měření</t>
    </r>
  </si>
  <si>
    <r>
      <rPr>
        <sz val="10"/>
        <color theme="1"/>
        <rFont val="Symbol"/>
        <family val="1"/>
        <charset val="2"/>
      </rPr>
      <t>D</t>
    </r>
    <r>
      <rPr>
        <i/>
        <sz val="10"/>
        <color theme="1"/>
        <rFont val="Calibri"/>
        <family val="2"/>
        <charset val="238"/>
        <scheme val="minor"/>
      </rPr>
      <t>E</t>
    </r>
    <r>
      <rPr>
        <vertAlign val="subscript"/>
        <sz val="10"/>
        <color theme="1"/>
        <rFont val="Calibri"/>
        <family val="2"/>
        <charset val="238"/>
        <scheme val="minor"/>
      </rPr>
      <t>3.měření</t>
    </r>
  </si>
  <si>
    <r>
      <t>mV dekádu</t>
    </r>
    <r>
      <rPr>
        <vertAlign val="superscript"/>
        <sz val="10"/>
        <color theme="1"/>
        <rFont val="Calibri"/>
        <family val="2"/>
        <charset val="238"/>
        <scheme val="minor"/>
      </rPr>
      <t>-1</t>
    </r>
  </si>
  <si>
    <r>
      <rPr>
        <sz val="10"/>
        <color theme="1"/>
        <rFont val="Symbol"/>
        <family val="1"/>
        <charset val="2"/>
      </rPr>
      <t>D</t>
    </r>
    <r>
      <rPr>
        <i/>
        <sz val="10"/>
        <color theme="1"/>
        <rFont val="Calibri"/>
        <family val="2"/>
        <charset val="238"/>
        <scheme val="minor"/>
      </rPr>
      <t>E=</t>
    </r>
  </si>
  <si>
    <r>
      <t>% (</t>
    </r>
    <r>
      <rPr>
        <i/>
        <sz val="10"/>
        <color theme="1"/>
        <rFont val="Calibri"/>
        <family val="2"/>
        <charset val="238"/>
        <scheme val="minor"/>
      </rPr>
      <t>m</t>
    </r>
    <r>
      <rPr>
        <sz val="10"/>
        <color theme="1"/>
        <rFont val="Calibri"/>
        <family val="2"/>
        <charset val="238"/>
        <scheme val="minor"/>
      </rPr>
      <t>/</t>
    </r>
    <r>
      <rPr>
        <i/>
        <sz val="10"/>
        <color theme="1"/>
        <rFont val="Calibri"/>
        <family val="2"/>
        <charset val="238"/>
        <scheme val="minor"/>
      </rPr>
      <t>m</t>
    </r>
    <r>
      <rPr>
        <sz val="10"/>
        <color theme="1"/>
        <rFont val="Calibri"/>
        <family val="2"/>
        <charset val="238"/>
        <scheme val="minor"/>
      </rPr>
      <t>)</t>
    </r>
  </si>
  <si>
    <r>
      <t>m</t>
    </r>
    <r>
      <rPr>
        <vertAlign val="subscript"/>
        <sz val="10"/>
        <color theme="1"/>
        <rFont val="Calibri"/>
        <family val="2"/>
        <charset val="238"/>
        <scheme val="minor"/>
      </rPr>
      <t>vz</t>
    </r>
    <r>
      <rPr>
        <sz val="10"/>
        <color theme="1"/>
        <rFont val="Calibri"/>
        <family val="2"/>
        <charset val="238"/>
        <scheme val="minor"/>
      </rPr>
      <t>=</t>
    </r>
  </si>
  <si>
    <r>
      <rPr>
        <i/>
        <sz val="10"/>
        <color theme="1"/>
        <rFont val="Calibri"/>
        <family val="2"/>
        <charset val="238"/>
        <scheme val="minor"/>
      </rPr>
      <t>c</t>
    </r>
    <r>
      <rPr>
        <vertAlign val="subscript"/>
        <sz val="10"/>
        <color theme="1"/>
        <rFont val="Calibri"/>
        <family val="2"/>
        <charset val="238"/>
        <scheme val="minor"/>
      </rPr>
      <t>x</t>
    </r>
  </si>
  <si>
    <r>
      <t xml:space="preserve">kritická hodnota </t>
    </r>
    <r>
      <rPr>
        <i/>
        <sz val="10"/>
        <color theme="1"/>
        <rFont val="Calibri"/>
        <family val="2"/>
        <charset val="238"/>
        <scheme val="minor"/>
      </rPr>
      <t>t</t>
    </r>
    <r>
      <rPr>
        <sz val="10"/>
        <color theme="1"/>
        <rFont val="Calibri"/>
        <family val="2"/>
        <charset val="238"/>
        <scheme val="minor"/>
      </rPr>
      <t xml:space="preserve"> rozdělení</t>
    </r>
  </si>
  <si>
    <t>ukázkový výpočet hmotnostního procenta z kalibrační rovnice</t>
  </si>
  <si>
    <t>ukázkový výpočet koncentrace kalibračních roztoků</t>
  </si>
  <si>
    <t>ukázkový výpočet koncentrace standardního roztoku fluoridů</t>
  </si>
  <si>
    <r>
      <t>c</t>
    </r>
    <r>
      <rPr>
        <vertAlign val="subscript"/>
        <sz val="10"/>
        <color theme="1"/>
        <rFont val="Calibri"/>
        <family val="2"/>
        <charset val="238"/>
        <scheme val="minor"/>
      </rPr>
      <t>std</t>
    </r>
    <r>
      <rPr>
        <i/>
        <sz val="10"/>
        <color theme="1"/>
        <rFont val="Calibri"/>
        <family val="2"/>
        <charset val="238"/>
        <scheme val="minor"/>
      </rPr>
      <t>=</t>
    </r>
  </si>
  <si>
    <t>A</t>
  </si>
  <si>
    <t>B</t>
  </si>
  <si>
    <t>C</t>
  </si>
  <si>
    <t>D</t>
  </si>
  <si>
    <t>vyplnit</t>
  </si>
  <si>
    <t>S=</t>
  </si>
  <si>
    <r>
      <t>c</t>
    </r>
    <r>
      <rPr>
        <vertAlign val="subscript"/>
        <sz val="10"/>
        <color theme="1"/>
        <rFont val="Calibri"/>
        <family val="2"/>
        <charset val="238"/>
        <scheme val="minor"/>
      </rPr>
      <t>s</t>
    </r>
    <r>
      <rPr>
        <i/>
        <sz val="10"/>
        <color theme="1"/>
        <rFont val="Calibri"/>
        <family val="2"/>
        <charset val="238"/>
        <scheme val="minor"/>
      </rPr>
      <t>=</t>
    </r>
  </si>
  <si>
    <r>
      <rPr>
        <i/>
        <sz val="10"/>
        <color theme="1"/>
        <rFont val="Calibri"/>
        <family val="2"/>
        <charset val="238"/>
        <scheme val="minor"/>
      </rPr>
      <t>V</t>
    </r>
    <r>
      <rPr>
        <vertAlign val="subscript"/>
        <sz val="10"/>
        <color theme="1"/>
        <rFont val="Calibri"/>
        <family val="2"/>
        <charset val="238"/>
        <scheme val="minor"/>
      </rPr>
      <t>sn</t>
    </r>
    <r>
      <rPr>
        <sz val="10"/>
        <color theme="1"/>
        <rFont val="Calibri"/>
        <family val="2"/>
        <charset val="238"/>
        <scheme val="minor"/>
      </rPr>
      <t xml:space="preserve"> (NaF)</t>
    </r>
  </si>
  <si>
    <r>
      <rPr>
        <i/>
        <sz val="10"/>
        <color theme="1"/>
        <rFont val="Calibri"/>
        <family val="2"/>
        <charset val="238"/>
        <scheme val="minor"/>
      </rPr>
      <t>V</t>
    </r>
    <r>
      <rPr>
        <i/>
        <vertAlign val="subscript"/>
        <sz val="10"/>
        <color theme="1"/>
        <rFont val="Calibri"/>
        <family val="2"/>
        <charset val="238"/>
        <scheme val="minor"/>
      </rPr>
      <t>x</t>
    </r>
    <r>
      <rPr>
        <sz val="10"/>
        <color theme="1"/>
        <rFont val="Calibri"/>
        <family val="2"/>
        <charset val="238"/>
        <scheme val="minor"/>
      </rPr>
      <t xml:space="preserve"> (pasta)</t>
    </r>
  </si>
  <si>
    <r>
      <rPr>
        <sz val="10"/>
        <color theme="1"/>
        <rFont val="Symbol"/>
        <family val="1"/>
        <charset val="2"/>
      </rPr>
      <t>D</t>
    </r>
    <r>
      <rPr>
        <sz val="10"/>
        <color theme="1"/>
        <rFont val="Calibri"/>
        <family val="2"/>
        <charset val="238"/>
        <scheme val="minor"/>
      </rPr>
      <t>E</t>
    </r>
    <r>
      <rPr>
        <vertAlign val="subscript"/>
        <sz val="10"/>
        <color theme="1"/>
        <rFont val="Calibri"/>
        <family val="2"/>
        <charset val="238"/>
        <scheme val="minor"/>
      </rPr>
      <t>x</t>
    </r>
    <r>
      <rPr>
        <sz val="10"/>
        <color theme="1"/>
        <rFont val="Symbol"/>
        <family val="1"/>
        <charset val="2"/>
      </rPr>
      <t>=</t>
    </r>
  </si>
  <si>
    <r>
      <rPr>
        <sz val="10"/>
        <color theme="1"/>
        <rFont val="Symbol"/>
        <family val="1"/>
        <charset val="2"/>
      </rPr>
      <t>S</t>
    </r>
    <r>
      <rPr>
        <i/>
        <sz val="10"/>
        <color theme="1"/>
        <rFont val="Calibri"/>
        <family val="2"/>
        <charset val="238"/>
        <scheme val="minor"/>
      </rPr>
      <t>V</t>
    </r>
    <r>
      <rPr>
        <vertAlign val="subscript"/>
        <sz val="10"/>
        <color theme="1"/>
        <rFont val="Calibri"/>
        <family val="2"/>
        <charset val="238"/>
        <scheme val="minor"/>
      </rPr>
      <t>sn</t>
    </r>
    <r>
      <rPr>
        <sz val="10"/>
        <color theme="1"/>
        <rFont val="Calibri"/>
        <family val="2"/>
        <charset val="238"/>
        <scheme val="minor"/>
      </rPr>
      <t xml:space="preserve"> (NaF)</t>
    </r>
  </si>
  <si>
    <r>
      <rPr>
        <sz val="10"/>
        <color theme="1"/>
        <rFont val="Symbol"/>
        <family val="1"/>
        <charset val="2"/>
      </rPr>
      <t>D</t>
    </r>
    <r>
      <rPr>
        <i/>
        <sz val="10"/>
        <color theme="1"/>
        <rFont val="Calibri"/>
        <family val="2"/>
        <charset val="238"/>
        <scheme val="minor"/>
      </rPr>
      <t>E</t>
    </r>
    <r>
      <rPr>
        <sz val="10"/>
        <color theme="1"/>
        <rFont val="Calibri"/>
        <family val="1"/>
        <charset val="2"/>
        <scheme val="minor"/>
      </rPr>
      <t xml:space="preserve"> </t>
    </r>
    <r>
      <rPr>
        <vertAlign val="subscript"/>
        <sz val="10"/>
        <color theme="1"/>
        <rFont val="Calibri"/>
        <family val="2"/>
        <charset val="238"/>
        <scheme val="minor"/>
      </rPr>
      <t>změřené</t>
    </r>
  </si>
  <si>
    <r>
      <rPr>
        <sz val="10"/>
        <color theme="1"/>
        <rFont val="Symbol"/>
        <family val="1"/>
        <charset val="2"/>
      </rPr>
      <t>(D</t>
    </r>
    <r>
      <rPr>
        <i/>
        <sz val="10"/>
        <color theme="1"/>
        <rFont val="Calibri"/>
        <family val="2"/>
        <charset val="238"/>
        <scheme val="minor"/>
      </rPr>
      <t>E</t>
    </r>
    <r>
      <rPr>
        <vertAlign val="subscript"/>
        <sz val="10"/>
        <color theme="1"/>
        <rFont val="Calibri"/>
        <family val="2"/>
        <charset val="238"/>
        <scheme val="minor"/>
      </rPr>
      <t>1-n</t>
    </r>
    <r>
      <rPr>
        <sz val="10"/>
        <color theme="1"/>
        <rFont val="Calibri"/>
        <family val="2"/>
        <charset val="238"/>
        <scheme val="minor"/>
      </rPr>
      <t>-</t>
    </r>
    <r>
      <rPr>
        <sz val="10"/>
        <color theme="1"/>
        <rFont val="Symbol"/>
        <family val="1"/>
        <charset val="2"/>
      </rPr>
      <t>D</t>
    </r>
    <r>
      <rPr>
        <sz val="10"/>
        <color theme="1"/>
        <rFont val="Calibri"/>
        <family val="2"/>
        <charset val="238"/>
        <scheme val="minor"/>
      </rPr>
      <t>E</t>
    </r>
    <r>
      <rPr>
        <vertAlign val="subscript"/>
        <sz val="10"/>
        <color theme="1"/>
        <rFont val="Calibri"/>
        <family val="2"/>
        <charset val="238"/>
        <scheme val="minor"/>
      </rPr>
      <t>x</t>
    </r>
    <r>
      <rPr>
        <sz val="10"/>
        <color theme="1"/>
        <rFont val="Calibri"/>
        <family val="1"/>
        <charset val="2"/>
        <scheme val="minor"/>
      </rPr>
      <t>)</t>
    </r>
  </si>
  <si>
    <r>
      <rPr>
        <sz val="10"/>
        <color theme="1"/>
        <rFont val="Symbol"/>
        <family val="1"/>
        <charset val="2"/>
      </rPr>
      <t>D</t>
    </r>
    <r>
      <rPr>
        <i/>
        <sz val="10"/>
        <color theme="1"/>
        <rFont val="Calibri"/>
        <family val="2"/>
        <charset val="238"/>
        <scheme val="minor"/>
      </rPr>
      <t>E</t>
    </r>
    <r>
      <rPr>
        <i/>
        <vertAlign val="subscript"/>
        <sz val="10"/>
        <color theme="1"/>
        <rFont val="Calibri"/>
        <family val="2"/>
        <charset val="238"/>
        <scheme val="minor"/>
      </rPr>
      <t>1</t>
    </r>
    <r>
      <rPr>
        <i/>
        <sz val="10"/>
        <color theme="1"/>
        <rFont val="Calibri"/>
        <family val="2"/>
        <charset val="238"/>
        <scheme val="minor"/>
      </rPr>
      <t>…</t>
    </r>
    <r>
      <rPr>
        <sz val="10"/>
        <color theme="1"/>
        <rFont val="Symbol"/>
        <family val="1"/>
        <charset val="2"/>
      </rPr>
      <t>D</t>
    </r>
    <r>
      <rPr>
        <i/>
        <sz val="10"/>
        <color theme="1"/>
        <rFont val="Calibri"/>
        <family val="2"/>
        <charset val="238"/>
        <scheme val="minor"/>
      </rPr>
      <t>E</t>
    </r>
    <r>
      <rPr>
        <i/>
        <vertAlign val="subscript"/>
        <sz val="10"/>
        <color theme="1"/>
        <rFont val="Calibri"/>
        <family val="2"/>
        <charset val="238"/>
        <scheme val="minor"/>
      </rPr>
      <t>n</t>
    </r>
  </si>
  <si>
    <r>
      <rPr>
        <i/>
        <sz val="10"/>
        <color theme="1"/>
        <rFont val="Calibri"/>
        <family val="2"/>
        <charset val="238"/>
        <scheme val="minor"/>
      </rPr>
      <t>V</t>
    </r>
    <r>
      <rPr>
        <vertAlign val="subscript"/>
        <sz val="10"/>
        <color theme="1"/>
        <rFont val="Calibri"/>
        <family val="2"/>
        <charset val="238"/>
        <scheme val="minor"/>
      </rPr>
      <t>NaF</t>
    </r>
  </si>
  <si>
    <r>
      <rPr>
        <i/>
        <sz val="10"/>
        <color theme="1"/>
        <rFont val="Calibri"/>
        <family val="2"/>
        <charset val="238"/>
        <scheme val="minor"/>
      </rPr>
      <t>V</t>
    </r>
    <r>
      <rPr>
        <vertAlign val="subscript"/>
        <sz val="10"/>
        <color theme="1"/>
        <rFont val="Calibri"/>
        <family val="2"/>
        <charset val="238"/>
        <scheme val="minor"/>
      </rPr>
      <t>NaF, celk.</t>
    </r>
  </si>
  <si>
    <r>
      <rPr>
        <i/>
        <sz val="10"/>
        <color theme="1"/>
        <rFont val="Calibri"/>
        <family val="2"/>
        <charset val="238"/>
        <scheme val="minor"/>
      </rPr>
      <t>V</t>
    </r>
    <r>
      <rPr>
        <vertAlign val="subscript"/>
        <sz val="10"/>
        <color theme="1"/>
        <rFont val="Calibri"/>
        <family val="2"/>
        <charset val="238"/>
        <scheme val="minor"/>
      </rPr>
      <t>TISAB</t>
    </r>
  </si>
  <si>
    <r>
      <rPr>
        <i/>
        <sz val="10"/>
        <color theme="1"/>
        <rFont val="Calibri"/>
        <family val="2"/>
        <charset val="238"/>
        <scheme val="minor"/>
      </rPr>
      <t>V</t>
    </r>
    <r>
      <rPr>
        <vertAlign val="subscript"/>
        <sz val="10"/>
        <color theme="1"/>
        <rFont val="Calibri"/>
        <family val="2"/>
        <charset val="238"/>
        <scheme val="minor"/>
      </rPr>
      <t>celkový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</si>
</sst>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2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color theme="1"/>
      <name val="Symbol"/>
      <family val="1"/>
      <charset val="2"/>
    </font>
    <font>
      <vertAlign val="subscript"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color theme="1"/>
      <name val="Symbol"/>
      <family val="1"/>
      <charset val="2"/>
    </font>
    <font>
      <b/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theme="1"/>
      <name val="Calibri"/>
      <family val="1"/>
      <charset val="2"/>
      <scheme val="minor"/>
    </font>
    <font>
      <i/>
      <vertAlign val="subscript"/>
      <sz val="10"/>
      <color theme="1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i/>
      <sz val="10"/>
      <color rgb="FF00B0F0"/>
      <name val="Calibri"/>
      <family val="2"/>
      <charset val="238"/>
      <scheme val="minor"/>
    </font>
    <font>
      <b/>
      <sz val="10"/>
      <color rgb="FF00B0F0"/>
      <name val="Calibri"/>
      <family val="2"/>
      <charset val="238"/>
      <scheme val="minor"/>
    </font>
    <font>
      <b/>
      <sz val="10"/>
      <color theme="5"/>
      <name val="Calibri"/>
      <family val="2"/>
      <charset val="238"/>
      <scheme val="minor"/>
    </font>
    <font>
      <b/>
      <sz val="10"/>
      <color theme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right" inden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2" fillId="0" borderId="1" xfId="0" applyFont="1" applyBorder="1"/>
    <xf numFmtId="0" fontId="2" fillId="3" borderId="1" xfId="0" applyFont="1" applyFill="1" applyBorder="1"/>
    <xf numFmtId="0" fontId="2" fillId="4" borderId="1" xfId="0" applyFont="1" applyFill="1" applyBorder="1"/>
    <xf numFmtId="0" fontId="2" fillId="0" borderId="0" xfId="0" applyFont="1" applyAlignment="1">
      <alignment horizontal="center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center"/>
    </xf>
    <xf numFmtId="0" fontId="4" fillId="0" borderId="0" xfId="0" applyFont="1"/>
    <xf numFmtId="164" fontId="2" fillId="2" borderId="5" xfId="1" applyNumberFormat="1" applyFont="1" applyFill="1" applyBorder="1"/>
    <xf numFmtId="0" fontId="2" fillId="0" borderId="0" xfId="1" applyNumberFormat="1" applyFont="1"/>
    <xf numFmtId="164" fontId="2" fillId="2" borderId="2" xfId="0" applyNumberFormat="1" applyFont="1" applyFill="1" applyBorder="1" applyAlignment="1">
      <alignment horizontal="center"/>
    </xf>
    <xf numFmtId="0" fontId="2" fillId="2" borderId="3" xfId="0" quotePrefix="1" applyFont="1" applyFill="1" applyBorder="1" applyAlignment="1">
      <alignment horizontal="center"/>
    </xf>
    <xf numFmtId="0" fontId="9" fillId="0" borderId="0" xfId="0" applyFont="1"/>
    <xf numFmtId="0" fontId="2" fillId="3" borderId="1" xfId="0" applyFont="1" applyFill="1" applyBorder="1" applyAlignment="1">
      <alignment horizontal="center"/>
    </xf>
    <xf numFmtId="164" fontId="2" fillId="2" borderId="4" xfId="1" applyNumberFormat="1" applyFont="1" applyFill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3" borderId="18" xfId="0" applyFont="1" applyFill="1" applyBorder="1"/>
    <xf numFmtId="0" fontId="2" fillId="3" borderId="19" xfId="0" applyFont="1" applyFill="1" applyBorder="1"/>
    <xf numFmtId="9" fontId="2" fillId="3" borderId="21" xfId="1" applyFont="1" applyFill="1" applyBorder="1"/>
    <xf numFmtId="9" fontId="2" fillId="3" borderId="22" xfId="1" applyFont="1" applyFill="1" applyBorder="1"/>
    <xf numFmtId="0" fontId="2" fillId="3" borderId="5" xfId="0" applyFont="1" applyFill="1" applyBorder="1" applyAlignment="1">
      <alignment horizontal="center"/>
    </xf>
    <xf numFmtId="2" fontId="2" fillId="3" borderId="1" xfId="1" applyNumberFormat="1" applyFont="1" applyFill="1" applyBorder="1"/>
    <xf numFmtId="2" fontId="2" fillId="3" borderId="19" xfId="1" applyNumberFormat="1" applyFont="1" applyFill="1" applyBorder="1"/>
    <xf numFmtId="2" fontId="2" fillId="3" borderId="15" xfId="0" applyNumberFormat="1" applyFont="1" applyFill="1" applyBorder="1"/>
    <xf numFmtId="2" fontId="2" fillId="3" borderId="16" xfId="0" applyNumberFormat="1" applyFont="1" applyFill="1" applyBorder="1"/>
    <xf numFmtId="2" fontId="2" fillId="3" borderId="17" xfId="0" applyNumberFormat="1" applyFont="1" applyFill="1" applyBorder="1"/>
    <xf numFmtId="2" fontId="2" fillId="3" borderId="18" xfId="0" applyNumberFormat="1" applyFont="1" applyFill="1" applyBorder="1"/>
    <xf numFmtId="2" fontId="2" fillId="3" borderId="1" xfId="0" applyNumberFormat="1" applyFont="1" applyFill="1" applyBorder="1"/>
    <xf numFmtId="2" fontId="2" fillId="3" borderId="19" xfId="0" applyNumberFormat="1" applyFont="1" applyFill="1" applyBorder="1"/>
    <xf numFmtId="2" fontId="2" fillId="3" borderId="26" xfId="1" applyNumberFormat="1" applyFont="1" applyFill="1" applyBorder="1"/>
    <xf numFmtId="2" fontId="2" fillId="3" borderId="24" xfId="0" applyNumberFormat="1" applyFont="1" applyFill="1" applyBorder="1"/>
    <xf numFmtId="2" fontId="2" fillId="3" borderId="25" xfId="0" applyNumberFormat="1" applyFont="1" applyFill="1" applyBorder="1"/>
    <xf numFmtId="0" fontId="12" fillId="0" borderId="0" xfId="0" applyFont="1"/>
    <xf numFmtId="0" fontId="2" fillId="3" borderId="1" xfId="0" applyFont="1" applyFill="1" applyBorder="1" applyAlignment="1">
      <alignment horizontal="right"/>
    </xf>
    <xf numFmtId="2" fontId="2" fillId="3" borderId="27" xfId="0" applyNumberFormat="1" applyFont="1" applyFill="1" applyBorder="1"/>
    <xf numFmtId="9" fontId="2" fillId="3" borderId="20" xfId="1" applyFont="1" applyFill="1" applyBorder="1"/>
    <xf numFmtId="0" fontId="12" fillId="0" borderId="0" xfId="0" applyFont="1" applyAlignment="1">
      <alignment horizontal="right" vertical="center"/>
    </xf>
    <xf numFmtId="0" fontId="2" fillId="3" borderId="1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0" fontId="17" fillId="0" borderId="0" xfId="0" applyFont="1" applyAlignment="1">
      <alignment horizontal="left"/>
    </xf>
    <xf numFmtId="0" fontId="18" fillId="0" borderId="0" xfId="0" applyFont="1"/>
    <xf numFmtId="0" fontId="19" fillId="0" borderId="0" xfId="0" applyFont="1"/>
    <xf numFmtId="2" fontId="0" fillId="0" borderId="0" xfId="0" applyNumberFormat="1"/>
    <xf numFmtId="0" fontId="2" fillId="3" borderId="8" xfId="0" applyFont="1" applyFill="1" applyBorder="1" applyAlignment="1"/>
    <xf numFmtId="0" fontId="2" fillId="3" borderId="7" xfId="0" applyFont="1" applyFill="1" applyBorder="1" applyAlignment="1"/>
    <xf numFmtId="0" fontId="2" fillId="3" borderId="9" xfId="0" applyFont="1" applyFill="1" applyBorder="1" applyAlignment="1"/>
    <xf numFmtId="0" fontId="2" fillId="3" borderId="10" xfId="0" applyFont="1" applyFill="1" applyBorder="1" applyAlignment="1"/>
    <xf numFmtId="0" fontId="2" fillId="3" borderId="11" xfId="0" applyFont="1" applyFill="1" applyBorder="1" applyAlignment="1"/>
    <xf numFmtId="0" fontId="2" fillId="3" borderId="12" xfId="0" applyFont="1" applyFill="1" applyBorder="1" applyAlignment="1"/>
    <xf numFmtId="0" fontId="2" fillId="3" borderId="13" xfId="0" applyFont="1" applyFill="1" applyBorder="1" applyAlignment="1"/>
    <xf numFmtId="0" fontId="2" fillId="3" borderId="14" xfId="0" applyFont="1" applyFill="1" applyBorder="1" applyAlignment="1"/>
    <xf numFmtId="0" fontId="2" fillId="3" borderId="0" xfId="0" applyFont="1" applyFill="1" applyBorder="1" applyAlignment="1"/>
    <xf numFmtId="0" fontId="2" fillId="3" borderId="20" xfId="0" applyFont="1" applyFill="1" applyBorder="1"/>
    <xf numFmtId="0" fontId="2" fillId="3" borderId="21" xfId="0" applyFont="1" applyFill="1" applyBorder="1"/>
    <xf numFmtId="0" fontId="2" fillId="3" borderId="22" xfId="0" applyFont="1" applyFill="1" applyBorder="1"/>
    <xf numFmtId="0" fontId="0" fillId="0" borderId="0" xfId="0" applyBorder="1"/>
    <xf numFmtId="2" fontId="2" fillId="3" borderId="6" xfId="1" applyNumberFormat="1" applyFont="1" applyFill="1" applyBorder="1"/>
    <xf numFmtId="2" fontId="2" fillId="3" borderId="23" xfId="1" applyNumberFormat="1" applyFont="1" applyFill="1" applyBorder="1"/>
    <xf numFmtId="0" fontId="2" fillId="5" borderId="1" xfId="0" applyFont="1" applyFill="1" applyBorder="1"/>
    <xf numFmtId="0" fontId="2" fillId="5" borderId="18" xfId="0" applyFont="1" applyFill="1" applyBorder="1"/>
    <xf numFmtId="0" fontId="2" fillId="5" borderId="19" xfId="0" applyFont="1" applyFill="1" applyBorder="1"/>
    <xf numFmtId="0" fontId="4" fillId="3" borderId="8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4" fillId="3" borderId="11" xfId="0" applyFont="1" applyFill="1" applyBorder="1" applyAlignment="1">
      <alignment horizontal="left" vertical="top" wrapText="1"/>
    </xf>
    <xf numFmtId="0" fontId="4" fillId="3" borderId="12" xfId="0" applyFont="1" applyFill="1" applyBorder="1" applyAlignment="1">
      <alignment horizontal="left" vertical="top" wrapText="1"/>
    </xf>
    <xf numFmtId="0" fontId="4" fillId="3" borderId="13" xfId="0" applyFont="1" applyFill="1" applyBorder="1" applyAlignment="1">
      <alignment horizontal="left" vertical="top" wrapText="1"/>
    </xf>
    <xf numFmtId="0" fontId="4" fillId="3" borderId="14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vertical="top" wrapText="1"/>
    </xf>
    <xf numFmtId="0" fontId="4" fillId="3" borderId="13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vertical="top" wrapText="1"/>
    </xf>
    <xf numFmtId="0" fontId="4" fillId="3" borderId="7" xfId="0" applyFont="1" applyFill="1" applyBorder="1" applyAlignment="1">
      <alignment vertical="top" wrapText="1"/>
    </xf>
    <xf numFmtId="0" fontId="4" fillId="3" borderId="9" xfId="0" applyFont="1" applyFill="1" applyBorder="1" applyAlignment="1">
      <alignment vertical="top" wrapText="1"/>
    </xf>
    <xf numFmtId="0" fontId="4" fillId="3" borderId="10" xfId="0" applyFont="1" applyFill="1" applyBorder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4" fillId="3" borderId="11" xfId="0" applyFont="1" applyFill="1" applyBorder="1" applyAlignment="1">
      <alignment vertical="top" wrapText="1"/>
    </xf>
    <xf numFmtId="0" fontId="4" fillId="3" borderId="12" xfId="0" applyFont="1" applyFill="1" applyBorder="1" applyAlignment="1">
      <alignment vertical="top" wrapText="1"/>
    </xf>
    <xf numFmtId="0" fontId="4" fillId="3" borderId="13" xfId="0" applyFont="1" applyFill="1" applyBorder="1" applyAlignment="1">
      <alignment vertical="top" wrapText="1"/>
    </xf>
    <xf numFmtId="0" fontId="4" fillId="3" borderId="14" xfId="0" applyFont="1" applyFill="1" applyBorder="1" applyAlignment="1">
      <alignment vertical="top" wrapText="1"/>
    </xf>
    <xf numFmtId="0" fontId="2" fillId="3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1" xfId="0" applyFont="1" applyFill="1" applyBorder="1"/>
  </cellXfs>
  <cellStyles count="2">
    <cellStyle name="Normální" xfId="0" builtinId="0"/>
    <cellStyle name="Procenta" xfId="1" builtinId="5"/>
  </cellStyles>
  <dxfs count="3">
    <dxf>
      <font>
        <strike val="0"/>
      </font>
    </dxf>
    <dxf>
      <font>
        <strike val="0"/>
      </font>
    </dxf>
    <dxf>
      <font>
        <strike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'Student 2'!$K$4</c:f>
              <c:strCache>
                <c:ptCount val="1"/>
                <c:pt idx="0">
                  <c:v>1. měření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'Student 2'!$K$5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4A-46B4-84C7-66CC1F39976F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</c:trendlineLbl>
          </c:trendline>
          <c:xVal>
            <c:numRef>
              <c:f>'Student 2'!$E$29:$J$29</c:f>
              <c:numCache>
                <c:formatCode>General</c:formatCode>
                <c:ptCount val="6"/>
              </c:numCache>
            </c:numRef>
          </c:xVal>
          <c:yVal>
            <c:numRef>
              <c:f>'Student 2'!$E$30:$J$30</c:f>
              <c:numCache>
                <c:formatCode>General</c:formatCode>
                <c:ptCount val="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F4A-46B4-84C7-66CC1F399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0119199"/>
        <c:axId val="1180129183"/>
      </c:scatterChart>
      <c:valAx>
        <c:axId val="118011919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80129183"/>
        <c:crosses val="autoZero"/>
        <c:crossBetween val="midCat"/>
      </c:valAx>
      <c:valAx>
        <c:axId val="11801291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801191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</c:trendlineLbl>
          </c:trendline>
          <c:xVal>
            <c:numRef>
              <c:f>'Student 2'!$E$29:$J$29</c:f>
              <c:numCache>
                <c:formatCode>General</c:formatCode>
                <c:ptCount val="6"/>
              </c:numCache>
            </c:numRef>
          </c:xVal>
          <c:yVal>
            <c:numRef>
              <c:f>'Student 2'!$E$31:$J$31</c:f>
              <c:numCache>
                <c:formatCode>General</c:formatCode>
                <c:ptCount val="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816-43A0-9ED9-A2A63BDAB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7790591"/>
        <c:axId val="907787263"/>
      </c:scatterChart>
      <c:valAx>
        <c:axId val="907790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907787263"/>
        <c:crosses val="autoZero"/>
        <c:crossBetween val="midCat"/>
      </c:valAx>
      <c:valAx>
        <c:axId val="9077872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9077905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</c:trendlineLbl>
          </c:trendline>
          <c:xVal>
            <c:numRef>
              <c:f>'Student 2'!$E$29:$J$29</c:f>
              <c:numCache>
                <c:formatCode>General</c:formatCode>
                <c:ptCount val="6"/>
              </c:numCache>
            </c:numRef>
          </c:xVal>
          <c:yVal>
            <c:numRef>
              <c:f>'Student 2'!$E$32:$J$32</c:f>
              <c:numCache>
                <c:formatCode>General</c:formatCode>
                <c:ptCount val="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5C5-4331-AB11-090D70F25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4447391"/>
        <c:axId val="1334449887"/>
      </c:scatterChart>
      <c:valAx>
        <c:axId val="1334447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34449887"/>
        <c:crosses val="autoZero"/>
        <c:crossBetween val="midCat"/>
      </c:valAx>
      <c:valAx>
        <c:axId val="13344498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344473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9525</xdr:rowOff>
    </xdr:from>
    <xdr:to>
      <xdr:col>9</xdr:col>
      <xdr:colOff>600075</xdr:colOff>
      <xdr:row>7</xdr:row>
      <xdr:rowOff>1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09600" y="200025"/>
          <a:ext cx="5476875" cy="1133476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 baseline="0"/>
            <a:t>List </a:t>
          </a:r>
          <a:r>
            <a:rPr lang="cs-CZ" sz="1100" b="1" baseline="0"/>
            <a:t>Protokol</a:t>
          </a:r>
          <a:r>
            <a:rPr lang="cs-CZ" sz="1100" baseline="0"/>
            <a:t> je společný vždy pro jednu trojici stolů. Na jeho vyplnění se podílejte ve skupině.</a:t>
          </a:r>
        </a:p>
        <a:p>
          <a:r>
            <a:rPr lang="cs-CZ" sz="1100" baseline="0"/>
            <a:t>Každý za sebe vyplňte list </a:t>
          </a:r>
          <a:r>
            <a:rPr lang="cs-CZ" sz="1100" b="1" baseline="0"/>
            <a:t>Student</a:t>
          </a:r>
          <a:r>
            <a:rPr lang="cs-CZ" sz="1100" baseline="0"/>
            <a:t> (1/2/3) až do řádku 57. Pro pomocné výpočty metodou přípravku standardu využijte list </a:t>
          </a:r>
          <a:r>
            <a:rPr lang="cs-CZ" sz="1100" b="1" baseline="0"/>
            <a:t>Výpočet</a:t>
          </a:r>
          <a:r>
            <a:rPr lang="cs-CZ" sz="1100" baseline="0"/>
            <a:t> (1/2/3). Řádky 57-71 na listu Student se pak vyplní automaticky.</a:t>
          </a:r>
        </a:p>
        <a:p>
          <a:r>
            <a:rPr lang="cs-CZ" sz="1100"/>
            <a:t>U některých buňek je symbol červeného trojúhleníku,</a:t>
          </a:r>
          <a:r>
            <a:rPr lang="cs-CZ" sz="1100" baseline="0"/>
            <a:t> který obsahuje nápovědu k vyplnění.</a:t>
          </a:r>
          <a:endParaRPr lang="cs-CZ" sz="1100"/>
        </a:p>
      </xdr:txBody>
    </xdr:sp>
    <xdr:clientData/>
  </xdr:twoCellAnchor>
  <xdr:twoCellAnchor>
    <xdr:from>
      <xdr:col>1</xdr:col>
      <xdr:colOff>0</xdr:colOff>
      <xdr:row>7</xdr:row>
      <xdr:rowOff>180975</xdr:rowOff>
    </xdr:from>
    <xdr:to>
      <xdr:col>9</xdr:col>
      <xdr:colOff>600075</xdr:colOff>
      <xdr:row>13</xdr:row>
      <xdr:rowOff>180975</xdr:rowOff>
    </xdr:to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09600" y="1514475"/>
          <a:ext cx="5476875" cy="1143000"/>
        </a:xfrm>
        <a:prstGeom prst="rect">
          <a:avLst/>
        </a:prstGeom>
        <a:solidFill>
          <a:sysClr val="window" lastClr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Data importovaná z měřicího přístroje se obvykle zobrazí v oddělených sloupcích. Pokud tomu tak není, dají se rozdělit následujícím způsobem: Označte vstupní data (kliknutím do první buňky s daty a stiskněte CTRL+A), přejděte na kartu </a:t>
          </a:r>
          <a:r>
            <a:rPr kumimoji="0" lang="cs-CZ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Data</a:t>
          </a:r>
          <a:r>
            <a:rPr kumimoji="0" lang="cs-CZ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a v záložce </a:t>
          </a:r>
          <a:r>
            <a:rPr kumimoji="0" lang="cs-CZ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Datové nástroje </a:t>
          </a:r>
          <a:r>
            <a:rPr kumimoji="0" lang="cs-CZ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vyberte </a:t>
          </a:r>
          <a:r>
            <a:rPr kumimoji="0" lang="cs-CZ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Text do sloupců</a:t>
          </a:r>
          <a:r>
            <a:rPr kumimoji="0" lang="cs-CZ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. Objeví se dialogové okno, kde vyberete použitý oddělovač (obvykle středník) a volbu potvrdíte. Vyvtvoří se vám příslušný počet sloupců, které budou v buňce s </a:t>
          </a:r>
          <a:r>
            <a:rPr kumimoji="0" lang="cs-CZ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Obecným</a:t>
          </a:r>
          <a:r>
            <a:rPr kumimoji="0" lang="cs-CZ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formátem. Ten můžete změnit na formát </a:t>
          </a:r>
          <a:r>
            <a:rPr kumimoji="0" lang="cs-CZ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Číslo</a:t>
          </a:r>
          <a:r>
            <a:rPr kumimoji="0" lang="cs-CZ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33</xdr:row>
      <xdr:rowOff>133350</xdr:rowOff>
    </xdr:from>
    <xdr:to>
      <xdr:col>6</xdr:col>
      <xdr:colOff>483825</xdr:colOff>
      <xdr:row>33</xdr:row>
      <xdr:rowOff>136072</xdr:rowOff>
    </xdr:to>
    <xdr:cxnSp macro="">
      <xdr:nvCxnSpPr>
        <xdr:cNvPr id="2" name="Přímá spojnice se šipkou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3267075" y="8972550"/>
          <a:ext cx="360000" cy="272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121666</xdr:colOff>
      <xdr:row>34</xdr:row>
      <xdr:rowOff>95250</xdr:rowOff>
    </xdr:from>
    <xdr:to>
      <xdr:col>6</xdr:col>
      <xdr:colOff>481666</xdr:colOff>
      <xdr:row>34</xdr:row>
      <xdr:rowOff>97972</xdr:rowOff>
    </xdr:to>
    <xdr:cxnSp macro="">
      <xdr:nvCxnSpPr>
        <xdr:cNvPr id="3" name="Přímá spojnice se šipkou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3264916" y="9124950"/>
          <a:ext cx="360000" cy="272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</xdr:colOff>
      <xdr:row>0</xdr:row>
      <xdr:rowOff>146564</xdr:rowOff>
    </xdr:from>
    <xdr:to>
      <xdr:col>21</xdr:col>
      <xdr:colOff>11727</xdr:colOff>
      <xdr:row>10</xdr:row>
      <xdr:rowOff>177598</xdr:rowOff>
    </xdr:to>
    <xdr:grpSp>
      <xdr:nvGrpSpPr>
        <xdr:cNvPr id="15" name="Skupina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GrpSpPr/>
      </xdr:nvGrpSpPr>
      <xdr:grpSpPr>
        <a:xfrm>
          <a:off x="6036945" y="146564"/>
          <a:ext cx="6690657" cy="2012234"/>
          <a:chOff x="12759690" y="880624"/>
          <a:chExt cx="6685577" cy="1764584"/>
        </a:xfrm>
      </xdr:grpSpPr>
      <xdr:pic>
        <xdr:nvPicPr>
          <xdr:cNvPr id="14" name="Obrázek 13">
            <a:extLst>
              <a:ext uri="{FF2B5EF4-FFF2-40B4-BE49-F238E27FC236}">
                <a16:creationId xmlns:a16="http://schemas.microsoft.com/office/drawing/2014/main" id="{00000000-0008-0000-03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2759690" y="913130"/>
            <a:ext cx="6685577" cy="1533739"/>
          </a:xfrm>
          <a:prstGeom prst="rect">
            <a:avLst/>
          </a:prstGeom>
        </xdr:spPr>
      </xdr:pic>
      <xdr:sp macro="" textlink="">
        <xdr:nvSpPr>
          <xdr:cNvPr id="5" name="Ovál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/>
        </xdr:nvSpPr>
        <xdr:spPr>
          <a:xfrm>
            <a:off x="13921740" y="1567589"/>
            <a:ext cx="1892328" cy="953361"/>
          </a:xfrm>
          <a:prstGeom prst="ellipse">
            <a:avLst/>
          </a:prstGeom>
          <a:noFill/>
          <a:ln w="28575">
            <a:solidFill>
              <a:srgbClr val="00B0F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6" name="TextovéPole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 txBox="1"/>
        </xdr:nvSpPr>
        <xdr:spPr>
          <a:xfrm>
            <a:off x="13623999" y="2012824"/>
            <a:ext cx="349292" cy="4873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cs-CZ" sz="2400" b="1">
                <a:solidFill>
                  <a:srgbClr val="00B0F0"/>
                </a:solidFill>
              </a:rPr>
              <a:t>B</a:t>
            </a:r>
          </a:p>
        </xdr:txBody>
      </xdr:sp>
      <xdr:sp macro="" textlink="">
        <xdr:nvSpPr>
          <xdr:cNvPr id="3" name="Ovál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15988030" y="880624"/>
            <a:ext cx="1208617" cy="628135"/>
          </a:xfrm>
          <a:prstGeom prst="ellipse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4" name="TextovéPole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 txBox="1"/>
        </xdr:nvSpPr>
        <xdr:spPr>
          <a:xfrm>
            <a:off x="15612077" y="1045440"/>
            <a:ext cx="325833" cy="4847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cs-CZ" sz="2400" b="1">
                <a:solidFill>
                  <a:srgbClr val="FF0000"/>
                </a:solidFill>
              </a:rPr>
              <a:t>A</a:t>
            </a:r>
          </a:p>
        </xdr:txBody>
      </xdr:sp>
      <xdr:sp macro="" textlink="">
        <xdr:nvSpPr>
          <xdr:cNvPr id="7" name="Ovál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>
          <a:xfrm>
            <a:off x="16074391" y="1470718"/>
            <a:ext cx="2315210" cy="970221"/>
          </a:xfrm>
          <a:prstGeom prst="ellipse">
            <a:avLst/>
          </a:prstGeom>
          <a:noFill/>
          <a:ln w="28575"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8" name="TextovéPole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 txBox="1"/>
        </xdr:nvSpPr>
        <xdr:spPr>
          <a:xfrm>
            <a:off x="15874400" y="2090732"/>
            <a:ext cx="404791" cy="54729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cs-CZ" sz="2800" b="1">
                <a:solidFill>
                  <a:schemeClr val="accent2"/>
                </a:solidFill>
              </a:rPr>
              <a:t>C</a:t>
            </a:r>
          </a:p>
        </xdr:txBody>
      </xdr:sp>
      <xdr:sp macro="" textlink="">
        <xdr:nvSpPr>
          <xdr:cNvPr id="9" name="Ovál 8">
            <a:extLst>
              <a:ext uri="{FF2B5EF4-FFF2-40B4-BE49-F238E27FC236}">
                <a16:creationId xmlns:a16="http://schemas.microsoft.com/office/drawing/2014/main" id="{00000000-0008-0000-0300-000009000000}"/>
              </a:ext>
            </a:extLst>
          </xdr:cNvPr>
          <xdr:cNvSpPr/>
        </xdr:nvSpPr>
        <xdr:spPr>
          <a:xfrm>
            <a:off x="18722606" y="1742730"/>
            <a:ext cx="465061" cy="568973"/>
          </a:xfrm>
          <a:prstGeom prst="ellipse">
            <a:avLst/>
          </a:prstGeom>
          <a:noFill/>
          <a:ln w="28575"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10" name="TextovéPole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SpPr txBox="1"/>
        </xdr:nvSpPr>
        <xdr:spPr>
          <a:xfrm>
            <a:off x="18356993" y="2085214"/>
            <a:ext cx="414472" cy="55999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cs-CZ" sz="2800" b="1">
                <a:solidFill>
                  <a:schemeClr val="accent6"/>
                </a:solidFill>
              </a:rPr>
              <a:t>D</a:t>
            </a:r>
          </a:p>
        </xdr:txBody>
      </xdr:sp>
    </xdr:grpSp>
    <xdr:clientData/>
  </xdr:twoCellAnchor>
  <xdr:twoCellAnchor editAs="oneCell">
    <xdr:from>
      <xdr:col>8</xdr:col>
      <xdr:colOff>447040</xdr:colOff>
      <xdr:row>13</xdr:row>
      <xdr:rowOff>15241</xdr:rowOff>
    </xdr:from>
    <xdr:to>
      <xdr:col>25</xdr:col>
      <xdr:colOff>111417</xdr:colOff>
      <xdr:row>33</xdr:row>
      <xdr:rowOff>1179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30140" y="2313941"/>
          <a:ext cx="10026307" cy="36968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33</xdr:row>
      <xdr:rowOff>133350</xdr:rowOff>
    </xdr:from>
    <xdr:to>
      <xdr:col>6</xdr:col>
      <xdr:colOff>483825</xdr:colOff>
      <xdr:row>33</xdr:row>
      <xdr:rowOff>136072</xdr:rowOff>
    </xdr:to>
    <xdr:cxnSp macro="">
      <xdr:nvCxnSpPr>
        <xdr:cNvPr id="2" name="Přímá spojnice se šipkou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>
          <a:off x="3267075" y="5781675"/>
          <a:ext cx="360000" cy="272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121666</xdr:colOff>
      <xdr:row>34</xdr:row>
      <xdr:rowOff>95250</xdr:rowOff>
    </xdr:from>
    <xdr:to>
      <xdr:col>6</xdr:col>
      <xdr:colOff>481666</xdr:colOff>
      <xdr:row>34</xdr:row>
      <xdr:rowOff>97972</xdr:rowOff>
    </xdr:to>
    <xdr:cxnSp macro="">
      <xdr:nvCxnSpPr>
        <xdr:cNvPr id="3" name="Přímá spojnice se šipkou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3264916" y="5934075"/>
          <a:ext cx="360000" cy="272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126023</xdr:colOff>
      <xdr:row>3</xdr:row>
      <xdr:rowOff>128954</xdr:rowOff>
    </xdr:from>
    <xdr:to>
      <xdr:col>17</xdr:col>
      <xdr:colOff>307731</xdr:colOff>
      <xdr:row>19</xdr:row>
      <xdr:rowOff>58615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8EE7FB06-C63B-4FF5-B142-401A598D76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84993</xdr:colOff>
      <xdr:row>22</xdr:row>
      <xdr:rowOff>23446</xdr:rowOff>
    </xdr:from>
    <xdr:to>
      <xdr:col>17</xdr:col>
      <xdr:colOff>266701</xdr:colOff>
      <xdr:row>36</xdr:row>
      <xdr:rowOff>123092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43B924C0-57B0-47A1-9627-F8F4DE4C57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108439</xdr:colOff>
      <xdr:row>39</xdr:row>
      <xdr:rowOff>111370</xdr:rowOff>
    </xdr:from>
    <xdr:to>
      <xdr:col>17</xdr:col>
      <xdr:colOff>290147</xdr:colOff>
      <xdr:row>55</xdr:row>
      <xdr:rowOff>41031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DC5AC970-F78C-4785-A76C-7C5D28A399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</xdr:colOff>
      <xdr:row>0</xdr:row>
      <xdr:rowOff>146564</xdr:rowOff>
    </xdr:from>
    <xdr:to>
      <xdr:col>21</xdr:col>
      <xdr:colOff>11727</xdr:colOff>
      <xdr:row>10</xdr:row>
      <xdr:rowOff>177598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pSpPr/>
      </xdr:nvGrpSpPr>
      <xdr:grpSpPr>
        <a:xfrm>
          <a:off x="6036945" y="146564"/>
          <a:ext cx="6690657" cy="2012234"/>
          <a:chOff x="12759690" y="880624"/>
          <a:chExt cx="6685577" cy="1764584"/>
        </a:xfrm>
      </xdr:grpSpPr>
      <xdr:pic>
        <xdr:nvPicPr>
          <xdr:cNvPr id="3" name="Obrázek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2759690" y="913130"/>
            <a:ext cx="6685577" cy="1533739"/>
          </a:xfrm>
          <a:prstGeom prst="rect">
            <a:avLst/>
          </a:prstGeom>
        </xdr:spPr>
      </xdr:pic>
      <xdr:sp macro="" textlink="">
        <xdr:nvSpPr>
          <xdr:cNvPr id="4" name="Ovál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13921740" y="1567589"/>
            <a:ext cx="1892328" cy="953361"/>
          </a:xfrm>
          <a:prstGeom prst="ellipse">
            <a:avLst/>
          </a:prstGeom>
          <a:noFill/>
          <a:ln w="28575">
            <a:solidFill>
              <a:srgbClr val="00B0F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5" name="TextovéPole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 txBox="1"/>
        </xdr:nvSpPr>
        <xdr:spPr>
          <a:xfrm>
            <a:off x="13623999" y="2012824"/>
            <a:ext cx="349292" cy="4873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cs-CZ" sz="2400" b="1">
                <a:solidFill>
                  <a:srgbClr val="00B0F0"/>
                </a:solidFill>
              </a:rPr>
              <a:t>B</a:t>
            </a:r>
          </a:p>
        </xdr:txBody>
      </xdr:sp>
      <xdr:sp macro="" textlink="">
        <xdr:nvSpPr>
          <xdr:cNvPr id="6" name="Ovál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/>
        </xdr:nvSpPr>
        <xdr:spPr>
          <a:xfrm>
            <a:off x="15988030" y="880624"/>
            <a:ext cx="1208617" cy="628135"/>
          </a:xfrm>
          <a:prstGeom prst="ellipse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7" name="TextovéPole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 txBox="1"/>
        </xdr:nvSpPr>
        <xdr:spPr>
          <a:xfrm>
            <a:off x="15612077" y="1045440"/>
            <a:ext cx="325833" cy="4847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cs-CZ" sz="2400" b="1">
                <a:solidFill>
                  <a:srgbClr val="FF0000"/>
                </a:solidFill>
              </a:rPr>
              <a:t>A</a:t>
            </a:r>
          </a:p>
        </xdr:txBody>
      </xdr:sp>
      <xdr:sp macro="" textlink="">
        <xdr:nvSpPr>
          <xdr:cNvPr id="8" name="Ovál 7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SpPr/>
        </xdr:nvSpPr>
        <xdr:spPr>
          <a:xfrm>
            <a:off x="16074391" y="1470718"/>
            <a:ext cx="2315210" cy="970221"/>
          </a:xfrm>
          <a:prstGeom prst="ellipse">
            <a:avLst/>
          </a:prstGeom>
          <a:noFill/>
          <a:ln w="28575"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9" name="TextovéPole 8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SpPr txBox="1"/>
        </xdr:nvSpPr>
        <xdr:spPr>
          <a:xfrm>
            <a:off x="15874400" y="2090732"/>
            <a:ext cx="404791" cy="54729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cs-CZ" sz="2800" b="1">
                <a:solidFill>
                  <a:schemeClr val="accent2"/>
                </a:solidFill>
              </a:rPr>
              <a:t>C</a:t>
            </a:r>
          </a:p>
        </xdr:txBody>
      </xdr:sp>
      <xdr:sp macro="" textlink="">
        <xdr:nvSpPr>
          <xdr:cNvPr id="10" name="Ovál 9">
            <a:extLst>
              <a:ext uri="{FF2B5EF4-FFF2-40B4-BE49-F238E27FC236}">
                <a16:creationId xmlns:a16="http://schemas.microsoft.com/office/drawing/2014/main" id="{00000000-0008-0000-0500-00000A000000}"/>
              </a:ext>
            </a:extLst>
          </xdr:cNvPr>
          <xdr:cNvSpPr/>
        </xdr:nvSpPr>
        <xdr:spPr>
          <a:xfrm>
            <a:off x="18722606" y="1742730"/>
            <a:ext cx="465061" cy="568973"/>
          </a:xfrm>
          <a:prstGeom prst="ellipse">
            <a:avLst/>
          </a:prstGeom>
          <a:noFill/>
          <a:ln w="28575"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11" name="TextovéPole 10">
            <a:extLst>
              <a:ext uri="{FF2B5EF4-FFF2-40B4-BE49-F238E27FC236}">
                <a16:creationId xmlns:a16="http://schemas.microsoft.com/office/drawing/2014/main" id="{00000000-0008-0000-0500-00000B000000}"/>
              </a:ext>
            </a:extLst>
          </xdr:cNvPr>
          <xdr:cNvSpPr txBox="1"/>
        </xdr:nvSpPr>
        <xdr:spPr>
          <a:xfrm>
            <a:off x="18356993" y="2085214"/>
            <a:ext cx="414472" cy="55999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cs-CZ" sz="2800" b="1">
                <a:solidFill>
                  <a:schemeClr val="accent6"/>
                </a:solidFill>
              </a:rPr>
              <a:t>D</a:t>
            </a:r>
          </a:p>
        </xdr:txBody>
      </xdr:sp>
    </xdr:grpSp>
    <xdr:clientData/>
  </xdr:twoCellAnchor>
  <xdr:twoCellAnchor editAs="oneCell">
    <xdr:from>
      <xdr:col>8</xdr:col>
      <xdr:colOff>447040</xdr:colOff>
      <xdr:row>13</xdr:row>
      <xdr:rowOff>15241</xdr:rowOff>
    </xdr:from>
    <xdr:to>
      <xdr:col>25</xdr:col>
      <xdr:colOff>111417</xdr:colOff>
      <xdr:row>33</xdr:row>
      <xdr:rowOff>1179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8115" y="2567941"/>
          <a:ext cx="10027577" cy="383403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33</xdr:row>
      <xdr:rowOff>133350</xdr:rowOff>
    </xdr:from>
    <xdr:to>
      <xdr:col>6</xdr:col>
      <xdr:colOff>483825</xdr:colOff>
      <xdr:row>33</xdr:row>
      <xdr:rowOff>136072</xdr:rowOff>
    </xdr:to>
    <xdr:cxnSp macro="">
      <xdr:nvCxnSpPr>
        <xdr:cNvPr id="2" name="Přímá spojnice se šipkou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>
          <a:off x="3267075" y="5781675"/>
          <a:ext cx="360000" cy="272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121666</xdr:colOff>
      <xdr:row>34</xdr:row>
      <xdr:rowOff>95250</xdr:rowOff>
    </xdr:from>
    <xdr:to>
      <xdr:col>6</xdr:col>
      <xdr:colOff>481666</xdr:colOff>
      <xdr:row>34</xdr:row>
      <xdr:rowOff>97972</xdr:rowOff>
    </xdr:to>
    <xdr:cxnSp macro="">
      <xdr:nvCxnSpPr>
        <xdr:cNvPr id="3" name="Přímá spojnice se šipkou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>
          <a:off x="3264916" y="5934075"/>
          <a:ext cx="360000" cy="272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</xdr:colOff>
      <xdr:row>0</xdr:row>
      <xdr:rowOff>146564</xdr:rowOff>
    </xdr:from>
    <xdr:to>
      <xdr:col>21</xdr:col>
      <xdr:colOff>11727</xdr:colOff>
      <xdr:row>10</xdr:row>
      <xdr:rowOff>177598</xdr:rowOff>
    </xdr:to>
    <xdr:grpSp>
      <xdr:nvGrpSpPr>
        <xdr:cNvPr id="2" name="Skupina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6036945" y="146564"/>
          <a:ext cx="6690657" cy="2012234"/>
          <a:chOff x="12759690" y="880624"/>
          <a:chExt cx="6685577" cy="1764584"/>
        </a:xfrm>
      </xdr:grpSpPr>
      <xdr:pic>
        <xdr:nvPicPr>
          <xdr:cNvPr id="3" name="Obrázek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2759690" y="913130"/>
            <a:ext cx="6685577" cy="1533739"/>
          </a:xfrm>
          <a:prstGeom prst="rect">
            <a:avLst/>
          </a:prstGeom>
        </xdr:spPr>
      </xdr:pic>
      <xdr:sp macro="" textlink="">
        <xdr:nvSpPr>
          <xdr:cNvPr id="4" name="Ovál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/>
        </xdr:nvSpPr>
        <xdr:spPr>
          <a:xfrm>
            <a:off x="13921740" y="1567589"/>
            <a:ext cx="1892328" cy="953361"/>
          </a:xfrm>
          <a:prstGeom prst="ellipse">
            <a:avLst/>
          </a:prstGeom>
          <a:noFill/>
          <a:ln w="28575">
            <a:solidFill>
              <a:srgbClr val="00B0F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5" name="TextovéPole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SpPr txBox="1"/>
        </xdr:nvSpPr>
        <xdr:spPr>
          <a:xfrm>
            <a:off x="13623999" y="2012824"/>
            <a:ext cx="349292" cy="48731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cs-CZ" sz="2400" b="1">
                <a:solidFill>
                  <a:srgbClr val="00B0F0"/>
                </a:solidFill>
              </a:rPr>
              <a:t>B</a:t>
            </a:r>
          </a:p>
        </xdr:txBody>
      </xdr:sp>
      <xdr:sp macro="" textlink="">
        <xdr:nvSpPr>
          <xdr:cNvPr id="6" name="Ovál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/>
        </xdr:nvSpPr>
        <xdr:spPr>
          <a:xfrm>
            <a:off x="15988030" y="880624"/>
            <a:ext cx="1208617" cy="628135"/>
          </a:xfrm>
          <a:prstGeom prst="ellipse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7" name="TextovéPole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SpPr txBox="1"/>
        </xdr:nvSpPr>
        <xdr:spPr>
          <a:xfrm>
            <a:off x="15612077" y="1045440"/>
            <a:ext cx="325833" cy="48477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cs-CZ" sz="2400" b="1">
                <a:solidFill>
                  <a:srgbClr val="FF0000"/>
                </a:solidFill>
              </a:rPr>
              <a:t>A</a:t>
            </a:r>
          </a:p>
        </xdr:txBody>
      </xdr:sp>
      <xdr:sp macro="" textlink="">
        <xdr:nvSpPr>
          <xdr:cNvPr id="8" name="Ovál 7">
            <a:extLst>
              <a:ext uri="{FF2B5EF4-FFF2-40B4-BE49-F238E27FC236}">
                <a16:creationId xmlns:a16="http://schemas.microsoft.com/office/drawing/2014/main" id="{00000000-0008-0000-0700-000008000000}"/>
              </a:ext>
            </a:extLst>
          </xdr:cNvPr>
          <xdr:cNvSpPr/>
        </xdr:nvSpPr>
        <xdr:spPr>
          <a:xfrm>
            <a:off x="16074391" y="1470718"/>
            <a:ext cx="2315210" cy="970221"/>
          </a:xfrm>
          <a:prstGeom prst="ellipse">
            <a:avLst/>
          </a:prstGeom>
          <a:noFill/>
          <a:ln w="28575"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9" name="TextovéPole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SpPr txBox="1"/>
        </xdr:nvSpPr>
        <xdr:spPr>
          <a:xfrm>
            <a:off x="15874400" y="2090732"/>
            <a:ext cx="404791" cy="54729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cs-CZ" sz="2800" b="1">
                <a:solidFill>
                  <a:schemeClr val="accent2"/>
                </a:solidFill>
              </a:rPr>
              <a:t>C</a:t>
            </a:r>
          </a:p>
        </xdr:txBody>
      </xdr:sp>
      <xdr:sp macro="" textlink="">
        <xdr:nvSpPr>
          <xdr:cNvPr id="10" name="Ovál 9"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SpPr/>
        </xdr:nvSpPr>
        <xdr:spPr>
          <a:xfrm>
            <a:off x="18722606" y="1742730"/>
            <a:ext cx="465061" cy="568973"/>
          </a:xfrm>
          <a:prstGeom prst="ellipse">
            <a:avLst/>
          </a:prstGeom>
          <a:noFill/>
          <a:ln w="28575">
            <a:solidFill>
              <a:schemeClr val="accent6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cs-CZ" sz="1100"/>
          </a:p>
        </xdr:txBody>
      </xdr:sp>
      <xdr:sp macro="" textlink="">
        <xdr:nvSpPr>
          <xdr:cNvPr id="11" name="TextovéPole 10">
            <a:extLst>
              <a:ext uri="{FF2B5EF4-FFF2-40B4-BE49-F238E27FC236}">
                <a16:creationId xmlns:a16="http://schemas.microsoft.com/office/drawing/2014/main" id="{00000000-0008-0000-0700-00000B000000}"/>
              </a:ext>
            </a:extLst>
          </xdr:cNvPr>
          <xdr:cNvSpPr txBox="1"/>
        </xdr:nvSpPr>
        <xdr:spPr>
          <a:xfrm>
            <a:off x="18356993" y="2085214"/>
            <a:ext cx="414472" cy="55999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cs-CZ" sz="2800" b="1">
                <a:solidFill>
                  <a:schemeClr val="accent6"/>
                </a:solidFill>
              </a:rPr>
              <a:t>D</a:t>
            </a:r>
          </a:p>
        </xdr:txBody>
      </xdr:sp>
    </xdr:grpSp>
    <xdr:clientData/>
  </xdr:twoCellAnchor>
  <xdr:twoCellAnchor editAs="oneCell">
    <xdr:from>
      <xdr:col>8</xdr:col>
      <xdr:colOff>447040</xdr:colOff>
      <xdr:row>13</xdr:row>
      <xdr:rowOff>15241</xdr:rowOff>
    </xdr:from>
    <xdr:to>
      <xdr:col>25</xdr:col>
      <xdr:colOff>111417</xdr:colOff>
      <xdr:row>33</xdr:row>
      <xdr:rowOff>1179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8115" y="2567941"/>
          <a:ext cx="10027577" cy="383403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P10:Q13"/>
  <sheetViews>
    <sheetView showGridLines="0" workbookViewId="0"/>
  </sheetViews>
  <sheetFormatPr defaultRowHeight="15"/>
  <sheetData>
    <row r="10" spans="16:17">
      <c r="P10" s="57"/>
      <c r="Q10" s="57"/>
    </row>
    <row r="11" spans="16:17">
      <c r="P11" s="57"/>
      <c r="Q11" s="57"/>
    </row>
    <row r="12" spans="16:17">
      <c r="P12" s="57"/>
      <c r="Q12" s="57"/>
    </row>
    <row r="13" spans="16:17">
      <c r="P13" s="57"/>
      <c r="Q13" s="57"/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9"/>
  <sheetViews>
    <sheetView showGridLines="0" zoomScale="130" zoomScaleNormal="130" workbookViewId="0">
      <selection activeCell="P23" sqref="P23"/>
    </sheetView>
  </sheetViews>
  <sheetFormatPr defaultColWidth="9.140625" defaultRowHeight="12.75"/>
  <cols>
    <col min="1" max="1" width="2.85546875" style="1" customWidth="1"/>
    <col min="2" max="2" width="8.7109375" style="1" customWidth="1"/>
    <col min="3" max="3" width="9.42578125" style="1" customWidth="1"/>
    <col min="4" max="10" width="8.7109375" style="1" customWidth="1"/>
    <col min="11" max="16384" width="9.140625" style="1"/>
  </cols>
  <sheetData>
    <row r="1" spans="2:10" ht="15" customHeight="1"/>
    <row r="2" spans="2:10" ht="15.75">
      <c r="B2" s="21" t="s">
        <v>0</v>
      </c>
    </row>
    <row r="4" spans="2:10">
      <c r="B4" s="85" t="s">
        <v>3</v>
      </c>
      <c r="C4" s="85"/>
      <c r="D4" s="88"/>
      <c r="E4" s="88"/>
      <c r="F4" s="88"/>
      <c r="G4" s="88"/>
      <c r="H4" s="88"/>
      <c r="I4" s="88"/>
      <c r="J4" s="88"/>
    </row>
    <row r="5" spans="2:10">
      <c r="B5" s="85" t="s">
        <v>4</v>
      </c>
      <c r="C5" s="85"/>
      <c r="D5" s="88"/>
      <c r="E5" s="88"/>
      <c r="F5" s="88"/>
      <c r="G5" s="88"/>
      <c r="H5" s="88"/>
      <c r="I5" s="88"/>
      <c r="J5" s="88"/>
    </row>
    <row r="6" spans="2:10">
      <c r="B6" s="85" t="s">
        <v>1</v>
      </c>
      <c r="C6" s="85"/>
      <c r="D6" s="88"/>
      <c r="E6" s="88"/>
      <c r="F6" s="88"/>
      <c r="G6" s="88"/>
      <c r="H6" s="88"/>
      <c r="I6" s="88"/>
      <c r="J6" s="88"/>
    </row>
    <row r="7" spans="2:10">
      <c r="B7" s="85" t="s">
        <v>2</v>
      </c>
      <c r="C7" s="85"/>
      <c r="D7" s="88"/>
      <c r="E7" s="88"/>
      <c r="F7" s="88"/>
      <c r="G7" s="88"/>
      <c r="H7" s="88"/>
      <c r="I7" s="88"/>
      <c r="J7" s="88"/>
    </row>
    <row r="9" spans="2:10">
      <c r="B9" s="2" t="s">
        <v>29</v>
      </c>
    </row>
    <row r="10" spans="2:10">
      <c r="B10" s="86" t="s">
        <v>30</v>
      </c>
      <c r="C10" s="86"/>
      <c r="D10" s="86"/>
      <c r="E10" s="86"/>
      <c r="F10" s="86"/>
      <c r="G10" s="86"/>
      <c r="H10" s="86"/>
      <c r="I10" s="86"/>
      <c r="J10" s="86"/>
    </row>
    <row r="11" spans="2:10">
      <c r="B11" s="86"/>
      <c r="C11" s="86"/>
      <c r="D11" s="86"/>
      <c r="E11" s="86"/>
      <c r="F11" s="86"/>
      <c r="G11" s="86"/>
      <c r="H11" s="86"/>
      <c r="I11" s="86"/>
      <c r="J11" s="86"/>
    </row>
    <row r="12" spans="2:10">
      <c r="B12" s="86"/>
      <c r="C12" s="86"/>
      <c r="D12" s="86"/>
      <c r="E12" s="86"/>
      <c r="F12" s="86"/>
      <c r="G12" s="86"/>
      <c r="H12" s="86"/>
      <c r="I12" s="86"/>
      <c r="J12" s="86"/>
    </row>
    <row r="13" spans="2:10">
      <c r="B13" s="86"/>
      <c r="C13" s="86"/>
      <c r="D13" s="86"/>
      <c r="E13" s="86"/>
      <c r="F13" s="86"/>
      <c r="G13" s="86"/>
      <c r="H13" s="86"/>
      <c r="I13" s="86"/>
      <c r="J13" s="86"/>
    </row>
    <row r="14" spans="2:10">
      <c r="B14" s="86"/>
      <c r="C14" s="86"/>
      <c r="D14" s="86"/>
      <c r="E14" s="86"/>
      <c r="F14" s="86"/>
      <c r="G14" s="86"/>
      <c r="H14" s="86"/>
      <c r="I14" s="86"/>
      <c r="J14" s="86"/>
    </row>
    <row r="15" spans="2:10">
      <c r="B15" s="86"/>
      <c r="C15" s="86"/>
      <c r="D15" s="86"/>
      <c r="E15" s="86"/>
      <c r="F15" s="86"/>
      <c r="G15" s="86"/>
      <c r="H15" s="86"/>
      <c r="I15" s="86"/>
      <c r="J15" s="86"/>
    </row>
    <row r="16" spans="2:10">
      <c r="B16" s="86"/>
      <c r="C16" s="86"/>
      <c r="D16" s="86"/>
      <c r="E16" s="86"/>
      <c r="F16" s="86"/>
      <c r="G16" s="86"/>
      <c r="H16" s="86"/>
      <c r="I16" s="86"/>
      <c r="J16" s="86"/>
    </row>
    <row r="17" spans="2:10">
      <c r="B17" s="86"/>
      <c r="C17" s="86"/>
      <c r="D17" s="86"/>
      <c r="E17" s="86"/>
      <c r="F17" s="86"/>
      <c r="G17" s="86"/>
      <c r="H17" s="86"/>
      <c r="I17" s="86"/>
      <c r="J17" s="86"/>
    </row>
    <row r="18" spans="2:10">
      <c r="B18" s="86"/>
      <c r="C18" s="86"/>
      <c r="D18" s="86"/>
      <c r="E18" s="86"/>
      <c r="F18" s="86"/>
      <c r="G18" s="86"/>
      <c r="H18" s="86"/>
      <c r="I18" s="86"/>
      <c r="J18" s="86"/>
    </row>
    <row r="19" spans="2:10">
      <c r="B19" s="86"/>
      <c r="C19" s="86"/>
      <c r="D19" s="86"/>
      <c r="E19" s="86"/>
      <c r="F19" s="86"/>
      <c r="G19" s="86"/>
      <c r="H19" s="86"/>
      <c r="I19" s="86"/>
      <c r="J19" s="86"/>
    </row>
    <row r="20" spans="2:10">
      <c r="B20" s="86"/>
      <c r="C20" s="86"/>
      <c r="D20" s="86"/>
      <c r="E20" s="86"/>
      <c r="F20" s="86"/>
      <c r="G20" s="86"/>
      <c r="H20" s="86"/>
      <c r="I20" s="86"/>
      <c r="J20" s="86"/>
    </row>
    <row r="21" spans="2:10">
      <c r="B21" s="3"/>
      <c r="C21" s="3"/>
      <c r="D21" s="3"/>
      <c r="E21" s="3"/>
      <c r="F21" s="3"/>
      <c r="G21" s="3"/>
      <c r="H21" s="3"/>
      <c r="I21" s="3"/>
    </row>
    <row r="22" spans="2:10">
      <c r="B22" s="4" t="s">
        <v>25</v>
      </c>
      <c r="C22" s="3"/>
      <c r="D22" s="3"/>
      <c r="E22" s="3"/>
      <c r="F22" s="3"/>
      <c r="G22" s="3"/>
      <c r="H22" s="3"/>
      <c r="I22" s="3"/>
    </row>
    <row r="23" spans="2:10">
      <c r="B23" s="86" t="s">
        <v>26</v>
      </c>
      <c r="C23" s="86"/>
      <c r="D23" s="86"/>
      <c r="E23" s="86"/>
      <c r="F23" s="86"/>
      <c r="G23" s="86"/>
      <c r="H23" s="86"/>
      <c r="I23" s="86"/>
      <c r="J23" s="86"/>
    </row>
    <row r="24" spans="2:10">
      <c r="B24" s="86"/>
      <c r="C24" s="86"/>
      <c r="D24" s="86"/>
      <c r="E24" s="86"/>
      <c r="F24" s="86"/>
      <c r="G24" s="86"/>
      <c r="H24" s="86"/>
      <c r="I24" s="86"/>
      <c r="J24" s="86"/>
    </row>
    <row r="25" spans="2:10">
      <c r="B25" s="86"/>
      <c r="C25" s="86"/>
      <c r="D25" s="86"/>
      <c r="E25" s="86"/>
      <c r="F25" s="86"/>
      <c r="G25" s="86"/>
      <c r="H25" s="86"/>
      <c r="I25" s="86"/>
      <c r="J25" s="86"/>
    </row>
    <row r="26" spans="2:10">
      <c r="B26" s="87" t="s">
        <v>27</v>
      </c>
      <c r="C26" s="87"/>
      <c r="D26" s="87"/>
      <c r="E26" s="87"/>
      <c r="F26" s="87"/>
      <c r="G26" s="87"/>
      <c r="H26" s="87"/>
      <c r="I26" s="87"/>
      <c r="J26" s="87"/>
    </row>
    <row r="27" spans="2:10">
      <c r="B27" s="87"/>
      <c r="C27" s="87"/>
      <c r="D27" s="87"/>
      <c r="E27" s="87"/>
      <c r="F27" s="87"/>
      <c r="G27" s="87"/>
      <c r="H27" s="87"/>
      <c r="I27" s="87"/>
      <c r="J27" s="87"/>
    </row>
    <row r="28" spans="2:10">
      <c r="B28" s="87"/>
      <c r="C28" s="87"/>
      <c r="D28" s="87"/>
      <c r="E28" s="87"/>
      <c r="F28" s="87"/>
      <c r="G28" s="87"/>
      <c r="H28" s="87"/>
      <c r="I28" s="87"/>
      <c r="J28" s="87"/>
    </row>
    <row r="29" spans="2:10">
      <c r="B29" s="3"/>
      <c r="C29" s="3"/>
      <c r="D29" s="3"/>
      <c r="E29" s="3"/>
      <c r="F29" s="3"/>
      <c r="G29" s="3"/>
      <c r="H29" s="3"/>
      <c r="I29" s="3"/>
    </row>
  </sheetData>
  <mergeCells count="11">
    <mergeCell ref="D4:J4"/>
    <mergeCell ref="D5:J5"/>
    <mergeCell ref="D6:J6"/>
    <mergeCell ref="D7:J7"/>
    <mergeCell ref="B10:J20"/>
    <mergeCell ref="B4:C4"/>
    <mergeCell ref="B6:C6"/>
    <mergeCell ref="B7:C7"/>
    <mergeCell ref="B5:C5"/>
    <mergeCell ref="B23:J25"/>
    <mergeCell ref="B26:J28"/>
  </mergeCells>
  <pageMargins left="0.7" right="0.7" top="0.78740157499999996" bottom="0.78740157499999996" header="0.3" footer="0.3"/>
  <pageSetup paperSize="9" orientation="portrait" horizontalDpi="1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B1:S99"/>
  <sheetViews>
    <sheetView showGridLines="0" topLeftCell="A43" zoomScale="130" zoomScaleNormal="130" workbookViewId="0">
      <selection activeCell="D61" sqref="D61:I63"/>
    </sheetView>
  </sheetViews>
  <sheetFormatPr defaultColWidth="9.140625" defaultRowHeight="12.75"/>
  <cols>
    <col min="1" max="1" width="2.85546875" style="1" customWidth="1"/>
    <col min="2" max="2" width="8.7109375" style="1" customWidth="1"/>
    <col min="3" max="3" width="9.42578125" style="1" customWidth="1"/>
    <col min="4" max="10" width="8.7109375" style="1" customWidth="1"/>
    <col min="11" max="16384" width="9.140625" style="1"/>
  </cols>
  <sheetData>
    <row r="1" spans="2:19" ht="15" customHeight="1"/>
    <row r="2" spans="2:19" ht="15.75">
      <c r="B2" s="21" t="s">
        <v>0</v>
      </c>
      <c r="K2" s="2" t="s">
        <v>20</v>
      </c>
    </row>
    <row r="4" spans="2:19">
      <c r="B4" s="85" t="s">
        <v>3</v>
      </c>
      <c r="C4" s="85"/>
      <c r="D4" s="88"/>
      <c r="E4" s="88"/>
      <c r="F4" s="88"/>
      <c r="G4" s="88"/>
      <c r="H4" s="88"/>
      <c r="I4" s="88"/>
      <c r="J4" s="88"/>
      <c r="K4" s="1" t="s">
        <v>21</v>
      </c>
    </row>
    <row r="5" spans="2:19">
      <c r="B5" s="85" t="s">
        <v>4</v>
      </c>
      <c r="C5" s="85"/>
      <c r="D5" s="88"/>
      <c r="E5" s="88"/>
      <c r="F5" s="88"/>
      <c r="G5" s="88"/>
      <c r="H5" s="88"/>
      <c r="I5" s="88"/>
      <c r="J5" s="88"/>
      <c r="K5" s="107"/>
      <c r="L5" s="108"/>
      <c r="M5" s="108"/>
      <c r="N5" s="108"/>
      <c r="O5" s="108"/>
      <c r="P5" s="108"/>
      <c r="Q5" s="108"/>
      <c r="R5" s="108"/>
      <c r="S5" s="109"/>
    </row>
    <row r="6" spans="2:19">
      <c r="B6" s="85" t="s">
        <v>1</v>
      </c>
      <c r="C6" s="85"/>
      <c r="D6" s="88"/>
      <c r="E6" s="88"/>
      <c r="F6" s="88"/>
      <c r="G6" s="88"/>
      <c r="H6" s="88"/>
      <c r="I6" s="88"/>
      <c r="J6" s="88"/>
      <c r="K6" s="110"/>
      <c r="L6" s="111"/>
      <c r="M6" s="111"/>
      <c r="N6" s="111"/>
      <c r="O6" s="111"/>
      <c r="P6" s="111"/>
      <c r="Q6" s="111"/>
      <c r="R6" s="111"/>
      <c r="S6" s="112"/>
    </row>
    <row r="7" spans="2:19">
      <c r="B7" s="85" t="s">
        <v>2</v>
      </c>
      <c r="C7" s="85"/>
      <c r="D7" s="88"/>
      <c r="E7" s="88"/>
      <c r="F7" s="88"/>
      <c r="G7" s="88"/>
      <c r="H7" s="88"/>
      <c r="I7" s="88"/>
      <c r="J7" s="88"/>
      <c r="K7" s="110"/>
      <c r="L7" s="111"/>
      <c r="M7" s="111"/>
      <c r="N7" s="111"/>
      <c r="O7" s="111"/>
      <c r="P7" s="111"/>
      <c r="Q7" s="111"/>
      <c r="R7" s="111"/>
      <c r="S7" s="112"/>
    </row>
    <row r="8" spans="2:19">
      <c r="K8" s="110"/>
      <c r="L8" s="111"/>
      <c r="M8" s="111"/>
      <c r="N8" s="111"/>
      <c r="O8" s="111"/>
      <c r="P8" s="111"/>
      <c r="Q8" s="111"/>
      <c r="R8" s="111"/>
      <c r="S8" s="112"/>
    </row>
    <row r="9" spans="2:19">
      <c r="B9" s="4" t="s">
        <v>28</v>
      </c>
      <c r="C9" s="3"/>
      <c r="D9" s="3"/>
      <c r="E9" s="3"/>
      <c r="F9" s="3"/>
      <c r="G9" s="3"/>
      <c r="H9" s="3"/>
      <c r="I9" s="3"/>
      <c r="K9" s="110"/>
      <c r="L9" s="111"/>
      <c r="M9" s="111"/>
      <c r="N9" s="111"/>
      <c r="O9" s="111"/>
      <c r="P9" s="111"/>
      <c r="Q9" s="111"/>
      <c r="R9" s="111"/>
      <c r="S9" s="112"/>
    </row>
    <row r="10" spans="2:19">
      <c r="B10" s="98" t="s">
        <v>53</v>
      </c>
      <c r="C10" s="99"/>
      <c r="D10" s="99"/>
      <c r="E10" s="99"/>
      <c r="F10" s="99"/>
      <c r="G10" s="99"/>
      <c r="H10" s="99"/>
      <c r="I10" s="99"/>
      <c r="J10" s="100"/>
      <c r="K10" s="110"/>
      <c r="L10" s="111"/>
      <c r="M10" s="111"/>
      <c r="N10" s="111"/>
      <c r="O10" s="111"/>
      <c r="P10" s="111"/>
      <c r="Q10" s="111"/>
      <c r="R10" s="111"/>
      <c r="S10" s="112"/>
    </row>
    <row r="11" spans="2:19">
      <c r="B11" s="101"/>
      <c r="C11" s="102"/>
      <c r="D11" s="102"/>
      <c r="E11" s="102"/>
      <c r="F11" s="102"/>
      <c r="G11" s="102"/>
      <c r="H11" s="102"/>
      <c r="I11" s="102"/>
      <c r="J11" s="103"/>
      <c r="K11" s="110"/>
      <c r="L11" s="111"/>
      <c r="M11" s="111"/>
      <c r="N11" s="111"/>
      <c r="O11" s="111"/>
      <c r="P11" s="111"/>
      <c r="Q11" s="111"/>
      <c r="R11" s="111"/>
      <c r="S11" s="112"/>
    </row>
    <row r="12" spans="2:19">
      <c r="B12" s="101"/>
      <c r="C12" s="102"/>
      <c r="D12" s="102"/>
      <c r="E12" s="102"/>
      <c r="F12" s="102"/>
      <c r="G12" s="102"/>
      <c r="H12" s="102"/>
      <c r="I12" s="102"/>
      <c r="J12" s="103"/>
      <c r="K12" s="110"/>
      <c r="L12" s="111"/>
      <c r="M12" s="111"/>
      <c r="N12" s="111"/>
      <c r="O12" s="111"/>
      <c r="P12" s="111"/>
      <c r="Q12" s="111"/>
      <c r="R12" s="111"/>
      <c r="S12" s="112"/>
    </row>
    <row r="13" spans="2:19">
      <c r="B13" s="101"/>
      <c r="C13" s="102"/>
      <c r="D13" s="102"/>
      <c r="E13" s="102"/>
      <c r="F13" s="102"/>
      <c r="G13" s="102"/>
      <c r="H13" s="102"/>
      <c r="I13" s="102"/>
      <c r="J13" s="103"/>
      <c r="K13" s="110"/>
      <c r="L13" s="111"/>
      <c r="M13" s="111"/>
      <c r="N13" s="111"/>
      <c r="O13" s="111"/>
      <c r="P13" s="111"/>
      <c r="Q13" s="111"/>
      <c r="R13" s="111"/>
      <c r="S13" s="112"/>
    </row>
    <row r="14" spans="2:19">
      <c r="B14" s="104"/>
      <c r="C14" s="105"/>
      <c r="D14" s="105"/>
      <c r="E14" s="105"/>
      <c r="F14" s="105"/>
      <c r="G14" s="105"/>
      <c r="H14" s="105"/>
      <c r="I14" s="105"/>
      <c r="J14" s="106"/>
      <c r="K14" s="110"/>
      <c r="L14" s="111"/>
      <c r="M14" s="111"/>
      <c r="N14" s="111"/>
      <c r="O14" s="111"/>
      <c r="P14" s="111"/>
      <c r="Q14" s="111"/>
      <c r="R14" s="111"/>
      <c r="S14" s="112"/>
    </row>
    <row r="15" spans="2:19">
      <c r="B15" s="98" t="s">
        <v>52</v>
      </c>
      <c r="C15" s="99"/>
      <c r="D15" s="99"/>
      <c r="E15" s="99"/>
      <c r="F15" s="99"/>
      <c r="G15" s="99"/>
      <c r="H15" s="99"/>
      <c r="I15" s="99"/>
      <c r="J15" s="100"/>
      <c r="K15" s="110"/>
      <c r="L15" s="111"/>
      <c r="M15" s="111"/>
      <c r="N15" s="111"/>
      <c r="O15" s="111"/>
      <c r="P15" s="111"/>
      <c r="Q15" s="111"/>
      <c r="R15" s="111"/>
      <c r="S15" s="112"/>
    </row>
    <row r="16" spans="2:19">
      <c r="B16" s="101"/>
      <c r="C16" s="102"/>
      <c r="D16" s="102"/>
      <c r="E16" s="102"/>
      <c r="F16" s="102"/>
      <c r="G16" s="102"/>
      <c r="H16" s="102"/>
      <c r="I16" s="102"/>
      <c r="J16" s="103"/>
      <c r="K16" s="110"/>
      <c r="L16" s="111"/>
      <c r="M16" s="111"/>
      <c r="N16" s="111"/>
      <c r="O16" s="111"/>
      <c r="P16" s="111"/>
      <c r="Q16" s="111"/>
      <c r="R16" s="111"/>
      <c r="S16" s="112"/>
    </row>
    <row r="17" spans="2:19">
      <c r="B17" s="101"/>
      <c r="C17" s="102"/>
      <c r="D17" s="102"/>
      <c r="E17" s="102"/>
      <c r="F17" s="102"/>
      <c r="G17" s="102"/>
      <c r="H17" s="102"/>
      <c r="I17" s="102"/>
      <c r="J17" s="103"/>
      <c r="K17" s="110"/>
      <c r="L17" s="111"/>
      <c r="M17" s="111"/>
      <c r="N17" s="111"/>
      <c r="O17" s="111"/>
      <c r="P17" s="111"/>
      <c r="Q17" s="111"/>
      <c r="R17" s="111"/>
      <c r="S17" s="112"/>
    </row>
    <row r="18" spans="2:19">
      <c r="B18" s="101"/>
      <c r="C18" s="102"/>
      <c r="D18" s="102"/>
      <c r="E18" s="102"/>
      <c r="F18" s="102"/>
      <c r="G18" s="102"/>
      <c r="H18" s="102"/>
      <c r="I18" s="102"/>
      <c r="J18" s="103"/>
      <c r="K18" s="110"/>
      <c r="L18" s="111"/>
      <c r="M18" s="111"/>
      <c r="N18" s="111"/>
      <c r="O18" s="111"/>
      <c r="P18" s="111"/>
      <c r="Q18" s="111"/>
      <c r="R18" s="111"/>
      <c r="S18" s="112"/>
    </row>
    <row r="19" spans="2:19">
      <c r="B19" s="104"/>
      <c r="C19" s="105"/>
      <c r="D19" s="105"/>
      <c r="E19" s="105"/>
      <c r="F19" s="105"/>
      <c r="G19" s="105"/>
      <c r="H19" s="105"/>
      <c r="I19" s="105"/>
      <c r="J19" s="106"/>
      <c r="K19" s="110"/>
      <c r="L19" s="111"/>
      <c r="M19" s="111"/>
      <c r="N19" s="111"/>
      <c r="O19" s="111"/>
      <c r="P19" s="111"/>
      <c r="Q19" s="111"/>
      <c r="R19" s="111"/>
      <c r="S19" s="112"/>
    </row>
    <row r="20" spans="2:19">
      <c r="K20" s="113"/>
      <c r="L20" s="114"/>
      <c r="M20" s="114"/>
      <c r="N20" s="114"/>
      <c r="O20" s="114"/>
      <c r="P20" s="114"/>
      <c r="Q20" s="114"/>
      <c r="R20" s="114"/>
      <c r="S20" s="115"/>
    </row>
    <row r="21" spans="2:19">
      <c r="B21" s="2" t="s">
        <v>13</v>
      </c>
    </row>
    <row r="22" spans="2:19" ht="15.75">
      <c r="B22" s="5" t="s">
        <v>34</v>
      </c>
      <c r="C22" s="116"/>
      <c r="D22" s="6" t="s">
        <v>35</v>
      </c>
      <c r="E22" s="7" t="s">
        <v>36</v>
      </c>
      <c r="F22" s="8">
        <v>18.9984</v>
      </c>
      <c r="G22" s="6" t="s">
        <v>37</v>
      </c>
      <c r="H22" s="9" t="s">
        <v>54</v>
      </c>
      <c r="I22" s="116"/>
      <c r="J22" s="6" t="s">
        <v>38</v>
      </c>
      <c r="K22" s="1" t="s">
        <v>22</v>
      </c>
    </row>
    <row r="23" spans="2:19">
      <c r="K23" s="58"/>
      <c r="L23" s="59"/>
      <c r="M23" s="59"/>
      <c r="N23" s="59"/>
      <c r="O23" s="59"/>
      <c r="P23" s="59"/>
      <c r="Q23" s="59"/>
      <c r="R23" s="59"/>
      <c r="S23" s="60"/>
    </row>
    <row r="24" spans="2:19" ht="14.25">
      <c r="B24" s="1" t="s">
        <v>69</v>
      </c>
      <c r="C24" s="1" t="s">
        <v>12</v>
      </c>
      <c r="D24" s="10">
        <v>0</v>
      </c>
      <c r="E24" s="10">
        <v>0.1</v>
      </c>
      <c r="F24" s="10">
        <v>0.2</v>
      </c>
      <c r="G24" s="10">
        <v>0.3</v>
      </c>
      <c r="H24" s="10">
        <v>0.4</v>
      </c>
      <c r="I24" s="10">
        <v>0.8</v>
      </c>
      <c r="J24" s="10">
        <v>1</v>
      </c>
      <c r="K24" s="61"/>
      <c r="L24" s="66"/>
      <c r="M24" s="66"/>
      <c r="N24" s="66"/>
      <c r="O24" s="66"/>
      <c r="P24" s="66"/>
      <c r="Q24" s="66"/>
      <c r="R24" s="66"/>
      <c r="S24" s="62"/>
    </row>
    <row r="25" spans="2:19" ht="14.25">
      <c r="B25" s="1" t="s">
        <v>70</v>
      </c>
      <c r="C25" s="1" t="s">
        <v>12</v>
      </c>
      <c r="D25" s="73">
        <f>D24</f>
        <v>0</v>
      </c>
      <c r="E25" s="73">
        <f>D25+E24</f>
        <v>0.1</v>
      </c>
      <c r="F25" s="73">
        <f>E25+F24</f>
        <v>0.30000000000000004</v>
      </c>
      <c r="G25" s="73"/>
      <c r="H25" s="73"/>
      <c r="I25" s="73"/>
      <c r="J25" s="73"/>
      <c r="K25" s="61"/>
      <c r="L25" s="66"/>
      <c r="M25" s="66"/>
      <c r="N25" s="66"/>
      <c r="O25" s="66"/>
      <c r="P25" s="66"/>
      <c r="Q25" s="66"/>
      <c r="R25" s="66"/>
      <c r="S25" s="62"/>
    </row>
    <row r="26" spans="2:19" ht="14.25">
      <c r="B26" s="1" t="s">
        <v>71</v>
      </c>
      <c r="C26" s="1" t="s">
        <v>12</v>
      </c>
      <c r="D26" s="10">
        <v>50</v>
      </c>
      <c r="E26" s="10">
        <v>50</v>
      </c>
      <c r="F26" s="10">
        <v>50</v>
      </c>
      <c r="G26" s="10">
        <v>50</v>
      </c>
      <c r="H26" s="10">
        <v>50</v>
      </c>
      <c r="I26" s="10">
        <v>50</v>
      </c>
      <c r="J26" s="10">
        <v>50</v>
      </c>
      <c r="K26" s="61"/>
      <c r="L26" s="66"/>
      <c r="M26" s="66"/>
      <c r="N26" s="66"/>
      <c r="O26" s="66"/>
      <c r="P26" s="66"/>
      <c r="Q26" s="66"/>
      <c r="R26" s="66"/>
      <c r="S26" s="62"/>
    </row>
    <row r="27" spans="2:19" ht="14.25">
      <c r="B27" s="1" t="s">
        <v>72</v>
      </c>
      <c r="C27" s="1" t="s">
        <v>12</v>
      </c>
      <c r="D27" s="73"/>
      <c r="E27" s="73"/>
      <c r="F27" s="73"/>
      <c r="G27" s="73"/>
      <c r="H27" s="73"/>
      <c r="I27" s="73"/>
      <c r="J27" s="73"/>
      <c r="K27" s="61"/>
      <c r="L27" s="66"/>
      <c r="M27" s="66"/>
      <c r="N27" s="66"/>
      <c r="O27" s="66"/>
      <c r="P27" s="66"/>
      <c r="Q27" s="66"/>
      <c r="R27" s="66"/>
      <c r="S27" s="62"/>
    </row>
    <row r="28" spans="2:19" ht="15.75">
      <c r="B28" s="1" t="s">
        <v>40</v>
      </c>
      <c r="C28" s="6" t="s">
        <v>38</v>
      </c>
      <c r="D28" s="11">
        <v>0</v>
      </c>
      <c r="E28" s="73"/>
      <c r="F28" s="73"/>
      <c r="G28" s="73"/>
      <c r="H28" s="73"/>
      <c r="I28" s="73"/>
      <c r="J28" s="73"/>
      <c r="K28" s="61"/>
      <c r="L28" s="66"/>
      <c r="M28" s="66"/>
      <c r="N28" s="66"/>
      <c r="O28" s="66"/>
      <c r="P28" s="66"/>
      <c r="Q28" s="66"/>
      <c r="R28" s="66"/>
      <c r="S28" s="62"/>
    </row>
    <row r="29" spans="2:19" ht="15">
      <c r="B29" s="1" t="s">
        <v>41</v>
      </c>
      <c r="C29" s="6"/>
      <c r="D29" s="12"/>
      <c r="E29" s="73"/>
      <c r="F29" s="73"/>
      <c r="G29" s="73"/>
      <c r="H29" s="73"/>
      <c r="I29" s="73"/>
      <c r="J29" s="73"/>
      <c r="K29" s="61"/>
      <c r="L29" s="66"/>
      <c r="M29" s="66"/>
      <c r="N29" s="66"/>
      <c r="O29" s="66"/>
      <c r="P29" s="66"/>
      <c r="Q29" s="66"/>
      <c r="R29" s="66"/>
      <c r="S29" s="62"/>
    </row>
    <row r="30" spans="2:19" ht="14.25">
      <c r="B30" s="45" t="s">
        <v>42</v>
      </c>
      <c r="C30" s="1" t="s">
        <v>5</v>
      </c>
      <c r="D30" s="11"/>
      <c r="E30" s="11"/>
      <c r="F30" s="11"/>
      <c r="G30" s="11"/>
      <c r="H30" s="11"/>
      <c r="I30" s="11"/>
      <c r="J30" s="11"/>
      <c r="K30" s="61"/>
      <c r="L30" s="66"/>
      <c r="M30" s="66"/>
      <c r="N30" s="66"/>
      <c r="O30" s="66"/>
      <c r="P30" s="66"/>
      <c r="Q30" s="66"/>
      <c r="R30" s="66"/>
      <c r="S30" s="62"/>
    </row>
    <row r="31" spans="2:19" ht="14.25">
      <c r="B31" s="1" t="s">
        <v>43</v>
      </c>
      <c r="C31" s="1" t="s">
        <v>5</v>
      </c>
      <c r="D31" s="11"/>
      <c r="E31" s="11"/>
      <c r="F31" s="11"/>
      <c r="G31" s="11"/>
      <c r="H31" s="11"/>
      <c r="I31" s="11"/>
      <c r="J31" s="11"/>
      <c r="K31" s="61"/>
      <c r="L31" s="66"/>
      <c r="M31" s="66"/>
      <c r="N31" s="66"/>
      <c r="O31" s="66"/>
      <c r="P31" s="66"/>
      <c r="Q31" s="66"/>
      <c r="R31" s="66"/>
      <c r="S31" s="62"/>
    </row>
    <row r="32" spans="2:19" ht="14.25">
      <c r="B32" s="1" t="s">
        <v>44</v>
      </c>
      <c r="C32" s="1" t="s">
        <v>5</v>
      </c>
      <c r="D32" s="11"/>
      <c r="E32" s="11"/>
      <c r="F32" s="11"/>
      <c r="G32" s="11"/>
      <c r="H32" s="11"/>
      <c r="I32" s="11"/>
      <c r="J32" s="11"/>
      <c r="K32" s="61"/>
      <c r="L32" s="66"/>
      <c r="M32" s="66"/>
      <c r="N32" s="66"/>
      <c r="O32" s="66"/>
      <c r="P32" s="66"/>
      <c r="Q32" s="66"/>
      <c r="R32" s="66"/>
      <c r="S32" s="62"/>
    </row>
    <row r="33" spans="2:19">
      <c r="C33" s="13" t="s">
        <v>21</v>
      </c>
      <c r="D33" s="13" t="s">
        <v>22</v>
      </c>
      <c r="E33" s="13" t="s">
        <v>23</v>
      </c>
      <c r="H33" s="13" t="s">
        <v>7</v>
      </c>
      <c r="K33" s="61"/>
      <c r="L33" s="66"/>
      <c r="M33" s="66"/>
      <c r="N33" s="66"/>
      <c r="O33" s="66"/>
      <c r="P33" s="66"/>
      <c r="Q33" s="66"/>
      <c r="R33" s="66"/>
      <c r="S33" s="62"/>
    </row>
    <row r="34" spans="2:19" ht="15">
      <c r="B34" s="9" t="s">
        <v>32</v>
      </c>
      <c r="C34" s="22"/>
      <c r="D34" s="22"/>
      <c r="E34" s="22"/>
      <c r="F34" s="1" t="s">
        <v>45</v>
      </c>
      <c r="H34" s="11"/>
      <c r="I34" s="1" t="s">
        <v>45</v>
      </c>
      <c r="K34" s="61"/>
      <c r="L34" s="66"/>
      <c r="M34" s="66"/>
      <c r="N34" s="66"/>
      <c r="O34" s="66"/>
      <c r="P34" s="66"/>
      <c r="Q34" s="66"/>
      <c r="R34" s="66"/>
      <c r="S34" s="62"/>
    </row>
    <row r="35" spans="2:19">
      <c r="B35" s="9" t="s">
        <v>33</v>
      </c>
      <c r="C35" s="11"/>
      <c r="D35" s="11"/>
      <c r="E35" s="11"/>
      <c r="F35" s="1" t="s">
        <v>5</v>
      </c>
      <c r="H35" s="11"/>
      <c r="I35" s="1" t="s">
        <v>5</v>
      </c>
      <c r="K35" s="61"/>
      <c r="L35" s="66"/>
      <c r="M35" s="66"/>
      <c r="N35" s="66"/>
      <c r="O35" s="66"/>
      <c r="P35" s="66"/>
      <c r="Q35" s="66"/>
      <c r="R35" s="66"/>
      <c r="S35" s="62"/>
    </row>
    <row r="36" spans="2:19">
      <c r="K36" s="61"/>
      <c r="L36" s="66"/>
      <c r="M36" s="66"/>
      <c r="N36" s="66"/>
      <c r="O36" s="66"/>
      <c r="P36" s="66"/>
      <c r="Q36" s="66"/>
      <c r="R36" s="66"/>
      <c r="S36" s="62"/>
    </row>
    <row r="37" spans="2:19" ht="15" customHeight="1">
      <c r="B37" s="1" t="s">
        <v>16</v>
      </c>
      <c r="E37" s="13" t="s">
        <v>17</v>
      </c>
      <c r="F37" s="11"/>
      <c r="G37" s="13" t="s">
        <v>18</v>
      </c>
      <c r="H37" s="11"/>
      <c r="I37" s="6" t="s">
        <v>38</v>
      </c>
      <c r="J37" s="6"/>
      <c r="K37" s="61"/>
      <c r="L37" s="66"/>
      <c r="M37" s="66"/>
      <c r="N37" s="66"/>
      <c r="O37" s="66"/>
      <c r="P37" s="66"/>
      <c r="Q37" s="66"/>
      <c r="R37" s="66"/>
      <c r="S37" s="62"/>
    </row>
    <row r="38" spans="2:19">
      <c r="B38" s="2" t="s">
        <v>19</v>
      </c>
      <c r="E38" s="13"/>
      <c r="G38" s="13"/>
      <c r="I38" s="6"/>
      <c r="K38" s="63"/>
      <c r="L38" s="64"/>
      <c r="M38" s="64"/>
      <c r="N38" s="64"/>
      <c r="O38" s="64"/>
      <c r="P38" s="64"/>
      <c r="Q38" s="64"/>
      <c r="R38" s="64"/>
      <c r="S38" s="65"/>
    </row>
    <row r="39" spans="2:19">
      <c r="B39" s="4"/>
      <c r="C39" s="3"/>
      <c r="D39" s="3"/>
      <c r="E39" s="7" t="s">
        <v>46</v>
      </c>
      <c r="F39" s="14"/>
      <c r="G39" s="6" t="s">
        <v>5</v>
      </c>
      <c r="H39" s="3"/>
      <c r="I39" s="3"/>
    </row>
    <row r="40" spans="2:19">
      <c r="B40" s="76" t="s">
        <v>51</v>
      </c>
      <c r="C40" s="77"/>
      <c r="D40" s="77"/>
      <c r="E40" s="77"/>
      <c r="F40" s="77"/>
      <c r="G40" s="77"/>
      <c r="H40" s="77"/>
      <c r="I40" s="77"/>
      <c r="J40" s="78"/>
      <c r="K40" s="1" t="s">
        <v>23</v>
      </c>
    </row>
    <row r="41" spans="2:19">
      <c r="B41" s="79"/>
      <c r="C41" s="80"/>
      <c r="D41" s="80"/>
      <c r="E41" s="80"/>
      <c r="F41" s="80"/>
      <c r="G41" s="80"/>
      <c r="H41" s="80"/>
      <c r="I41" s="80"/>
      <c r="J41" s="81"/>
      <c r="K41" s="107"/>
      <c r="L41" s="108"/>
      <c r="M41" s="108"/>
      <c r="N41" s="108"/>
      <c r="O41" s="108"/>
      <c r="P41" s="108"/>
      <c r="Q41" s="108"/>
      <c r="R41" s="108"/>
      <c r="S41" s="109"/>
    </row>
    <row r="42" spans="2:19">
      <c r="B42" s="79"/>
      <c r="C42" s="80"/>
      <c r="D42" s="80"/>
      <c r="E42" s="80"/>
      <c r="F42" s="80"/>
      <c r="G42" s="80"/>
      <c r="H42" s="80"/>
      <c r="I42" s="80"/>
      <c r="J42" s="81"/>
      <c r="K42" s="110"/>
      <c r="L42" s="111"/>
      <c r="M42" s="111"/>
      <c r="N42" s="111"/>
      <c r="O42" s="111"/>
      <c r="P42" s="111"/>
      <c r="Q42" s="111"/>
      <c r="R42" s="111"/>
      <c r="S42" s="112"/>
    </row>
    <row r="43" spans="2:19">
      <c r="B43" s="79"/>
      <c r="C43" s="80"/>
      <c r="D43" s="80"/>
      <c r="E43" s="80"/>
      <c r="F43" s="80"/>
      <c r="G43" s="80"/>
      <c r="H43" s="80"/>
      <c r="I43" s="80"/>
      <c r="J43" s="81"/>
      <c r="K43" s="110"/>
      <c r="L43" s="111"/>
      <c r="M43" s="111"/>
      <c r="N43" s="111"/>
      <c r="O43" s="111"/>
      <c r="P43" s="111"/>
      <c r="Q43" s="111"/>
      <c r="R43" s="111"/>
      <c r="S43" s="112"/>
    </row>
    <row r="44" spans="2:19">
      <c r="B44" s="79"/>
      <c r="C44" s="80"/>
      <c r="D44" s="80"/>
      <c r="E44" s="80"/>
      <c r="F44" s="80"/>
      <c r="G44" s="80"/>
      <c r="H44" s="80"/>
      <c r="I44" s="80"/>
      <c r="J44" s="81"/>
      <c r="K44" s="110"/>
      <c r="L44" s="111"/>
      <c r="M44" s="111"/>
      <c r="N44" s="111"/>
      <c r="O44" s="111"/>
      <c r="P44" s="111"/>
      <c r="Q44" s="111"/>
      <c r="R44" s="111"/>
      <c r="S44" s="112"/>
    </row>
    <row r="45" spans="2:19">
      <c r="B45" s="82"/>
      <c r="C45" s="83"/>
      <c r="D45" s="83"/>
      <c r="E45" s="83"/>
      <c r="F45" s="83"/>
      <c r="G45" s="83"/>
      <c r="H45" s="83"/>
      <c r="I45" s="83"/>
      <c r="J45" s="84"/>
      <c r="K45" s="110"/>
      <c r="L45" s="111"/>
      <c r="M45" s="111"/>
      <c r="N45" s="111"/>
      <c r="O45" s="111"/>
      <c r="P45" s="111"/>
      <c r="Q45" s="111"/>
      <c r="R45" s="111"/>
      <c r="S45" s="112"/>
    </row>
    <row r="46" spans="2:19">
      <c r="E46" s="1" t="s">
        <v>47</v>
      </c>
      <c r="F46" s="11"/>
      <c r="K46" s="110"/>
      <c r="L46" s="111"/>
      <c r="M46" s="111"/>
      <c r="N46" s="111"/>
      <c r="O46" s="111"/>
      <c r="P46" s="111"/>
      <c r="Q46" s="111"/>
      <c r="R46" s="111"/>
      <c r="S46" s="112"/>
    </row>
    <row r="47" spans="2:19">
      <c r="B47" s="2" t="s">
        <v>14</v>
      </c>
      <c r="K47" s="110"/>
      <c r="L47" s="111"/>
      <c r="M47" s="111"/>
      <c r="N47" s="111"/>
      <c r="O47" s="111"/>
      <c r="P47" s="111"/>
      <c r="Q47" s="111"/>
      <c r="R47" s="111"/>
      <c r="S47" s="112"/>
    </row>
    <row r="48" spans="2:19">
      <c r="B48" s="76" t="s">
        <v>31</v>
      </c>
      <c r="C48" s="77"/>
      <c r="D48" s="77"/>
      <c r="E48" s="77"/>
      <c r="F48" s="77"/>
      <c r="G48" s="77"/>
      <c r="H48" s="77"/>
      <c r="I48" s="77"/>
      <c r="J48" s="78"/>
      <c r="K48" s="110"/>
      <c r="L48" s="111"/>
      <c r="M48" s="111"/>
      <c r="N48" s="111"/>
      <c r="O48" s="111"/>
      <c r="P48" s="111"/>
      <c r="Q48" s="111"/>
      <c r="R48" s="111"/>
      <c r="S48" s="112"/>
    </row>
    <row r="49" spans="2:19">
      <c r="B49" s="79"/>
      <c r="C49" s="80"/>
      <c r="D49" s="80"/>
      <c r="E49" s="80"/>
      <c r="F49" s="80"/>
      <c r="G49" s="80"/>
      <c r="H49" s="80"/>
      <c r="I49" s="80"/>
      <c r="J49" s="81"/>
      <c r="K49" s="110"/>
      <c r="L49" s="111"/>
      <c r="M49" s="111"/>
      <c r="N49" s="111"/>
      <c r="O49" s="111"/>
      <c r="P49" s="111"/>
      <c r="Q49" s="111"/>
      <c r="R49" s="111"/>
      <c r="S49" s="112"/>
    </row>
    <row r="50" spans="2:19">
      <c r="B50" s="79"/>
      <c r="C50" s="80"/>
      <c r="D50" s="80"/>
      <c r="E50" s="80"/>
      <c r="F50" s="80"/>
      <c r="G50" s="80"/>
      <c r="H50" s="80"/>
      <c r="I50" s="80"/>
      <c r="J50" s="81"/>
      <c r="K50" s="110"/>
      <c r="L50" s="111"/>
      <c r="M50" s="111"/>
      <c r="N50" s="111"/>
      <c r="O50" s="111"/>
      <c r="P50" s="111"/>
      <c r="Q50" s="111"/>
      <c r="R50" s="111"/>
      <c r="S50" s="112"/>
    </row>
    <row r="51" spans="2:19">
      <c r="B51" s="79"/>
      <c r="C51" s="80"/>
      <c r="D51" s="80"/>
      <c r="E51" s="80"/>
      <c r="F51" s="80"/>
      <c r="G51" s="80"/>
      <c r="H51" s="80"/>
      <c r="I51" s="80"/>
      <c r="J51" s="81"/>
      <c r="K51" s="110"/>
      <c r="L51" s="111"/>
      <c r="M51" s="111"/>
      <c r="N51" s="111"/>
      <c r="O51" s="111"/>
      <c r="P51" s="111"/>
      <c r="Q51" s="111"/>
      <c r="R51" s="111"/>
      <c r="S51" s="112"/>
    </row>
    <row r="52" spans="2:19">
      <c r="B52" s="79"/>
      <c r="C52" s="80"/>
      <c r="D52" s="80"/>
      <c r="E52" s="80"/>
      <c r="F52" s="80"/>
      <c r="G52" s="80"/>
      <c r="H52" s="80"/>
      <c r="I52" s="80"/>
      <c r="J52" s="81"/>
      <c r="K52" s="110"/>
      <c r="L52" s="111"/>
      <c r="M52" s="111"/>
      <c r="N52" s="111"/>
      <c r="O52" s="111"/>
      <c r="P52" s="111"/>
      <c r="Q52" s="111"/>
      <c r="R52" s="111"/>
      <c r="S52" s="112"/>
    </row>
    <row r="53" spans="2:19">
      <c r="B53" s="79"/>
      <c r="C53" s="80"/>
      <c r="D53" s="80"/>
      <c r="E53" s="80"/>
      <c r="F53" s="80"/>
      <c r="G53" s="80"/>
      <c r="H53" s="80"/>
      <c r="I53" s="80"/>
      <c r="J53" s="81"/>
      <c r="K53" s="110"/>
      <c r="L53" s="111"/>
      <c r="M53" s="111"/>
      <c r="N53" s="111"/>
      <c r="O53" s="111"/>
      <c r="P53" s="111"/>
      <c r="Q53" s="111"/>
      <c r="R53" s="111"/>
      <c r="S53" s="112"/>
    </row>
    <row r="54" spans="2:19">
      <c r="B54" s="79"/>
      <c r="C54" s="80"/>
      <c r="D54" s="80"/>
      <c r="E54" s="80"/>
      <c r="F54" s="80"/>
      <c r="G54" s="80"/>
      <c r="H54" s="80"/>
      <c r="I54" s="80"/>
      <c r="J54" s="81"/>
      <c r="K54" s="110"/>
      <c r="L54" s="111"/>
      <c r="M54" s="111"/>
      <c r="N54" s="111"/>
      <c r="O54" s="111"/>
      <c r="P54" s="111"/>
      <c r="Q54" s="111"/>
      <c r="R54" s="111"/>
      <c r="S54" s="112"/>
    </row>
    <row r="55" spans="2:19">
      <c r="B55" s="79"/>
      <c r="C55" s="80"/>
      <c r="D55" s="80"/>
      <c r="E55" s="80"/>
      <c r="F55" s="80"/>
      <c r="G55" s="80"/>
      <c r="H55" s="80"/>
      <c r="I55" s="80"/>
      <c r="J55" s="81"/>
      <c r="K55" s="110"/>
      <c r="L55" s="111"/>
      <c r="M55" s="111"/>
      <c r="N55" s="111"/>
      <c r="O55" s="111"/>
      <c r="P55" s="111"/>
      <c r="Q55" s="111"/>
      <c r="R55" s="111"/>
      <c r="S55" s="112"/>
    </row>
    <row r="56" spans="2:19">
      <c r="B56" s="79"/>
      <c r="C56" s="80"/>
      <c r="D56" s="80"/>
      <c r="E56" s="80"/>
      <c r="F56" s="80"/>
      <c r="G56" s="80"/>
      <c r="H56" s="80"/>
      <c r="I56" s="80"/>
      <c r="J56" s="81"/>
      <c r="K56" s="113"/>
      <c r="L56" s="114"/>
      <c r="M56" s="114"/>
      <c r="N56" s="114"/>
      <c r="O56" s="114"/>
      <c r="P56" s="114"/>
      <c r="Q56" s="114"/>
      <c r="R56" s="114"/>
      <c r="S56" s="115"/>
    </row>
    <row r="57" spans="2:19">
      <c r="B57" s="82"/>
      <c r="C57" s="83"/>
      <c r="D57" s="83"/>
      <c r="E57" s="83"/>
      <c r="F57" s="83"/>
      <c r="G57" s="83"/>
      <c r="H57" s="83"/>
      <c r="I57" s="83"/>
      <c r="J57" s="84"/>
    </row>
    <row r="59" spans="2:19" ht="14.25">
      <c r="B59" s="13"/>
      <c r="C59" s="13"/>
      <c r="D59" s="13"/>
      <c r="E59" s="7" t="s">
        <v>48</v>
      </c>
      <c r="F59" s="15">
        <f>'Výpočet 1'!E6</f>
        <v>0</v>
      </c>
      <c r="G59" s="6" t="s">
        <v>11</v>
      </c>
      <c r="H59" s="7"/>
      <c r="I59" s="13"/>
    </row>
    <row r="60" spans="2:19" ht="14.25">
      <c r="B60" s="1" t="s">
        <v>69</v>
      </c>
      <c r="C60" s="1" t="s">
        <v>12</v>
      </c>
      <c r="D60" s="10">
        <v>0</v>
      </c>
      <c r="E60" s="10">
        <v>0.1</v>
      </c>
      <c r="F60" s="10">
        <v>0.2</v>
      </c>
      <c r="G60" s="10">
        <v>0.4</v>
      </c>
      <c r="H60" s="10">
        <v>0.8</v>
      </c>
      <c r="I60" s="10">
        <v>1</v>
      </c>
    </row>
    <row r="61" spans="2:19" ht="14.25">
      <c r="B61" s="1" t="s">
        <v>70</v>
      </c>
      <c r="D61" s="117">
        <f>D60</f>
        <v>0</v>
      </c>
      <c r="E61" s="117">
        <f>IF(ISNUMBER('Výpočet 1'!D10),'Výpočet 1'!D10,"")</f>
        <v>0.1</v>
      </c>
      <c r="F61" s="117">
        <f>IF(ISNUMBER('Výpočet 1'!E10),'Výpočet 1'!E10,"")</f>
        <v>0.30000000000000004</v>
      </c>
      <c r="G61" s="117" t="str">
        <f>IF(ISNUMBER('Výpočet 1'!F10),'Výpočet 1'!F10,"")</f>
        <v/>
      </c>
      <c r="H61" s="117" t="str">
        <f>IF(ISNUMBER('Výpočet 1'!G10),'Výpočet 1'!G10,"")</f>
        <v/>
      </c>
      <c r="I61" s="117" t="str">
        <f>IF(ISNUMBER('Výpočet 1'!H10),'Výpočet 1'!H10,"")</f>
        <v/>
      </c>
    </row>
    <row r="62" spans="2:19" ht="14.25">
      <c r="B62" s="1" t="s">
        <v>71</v>
      </c>
      <c r="C62" s="1" t="s">
        <v>12</v>
      </c>
      <c r="D62" s="117">
        <v>50</v>
      </c>
      <c r="E62" s="117">
        <v>50</v>
      </c>
      <c r="F62" s="117">
        <v>50</v>
      </c>
      <c r="G62" s="117">
        <v>50</v>
      </c>
      <c r="H62" s="117">
        <v>50</v>
      </c>
      <c r="I62" s="117">
        <v>50</v>
      </c>
    </row>
    <row r="63" spans="2:19" ht="14.25">
      <c r="B63" s="1" t="s">
        <v>72</v>
      </c>
      <c r="C63" s="1" t="s">
        <v>12</v>
      </c>
      <c r="D63" s="117">
        <f>D62</f>
        <v>50</v>
      </c>
      <c r="E63" s="117">
        <f>IF(ISNUMBER('Výpočet 1'!D12),'Výpočet 1'!D12,"")</f>
        <v>50.1</v>
      </c>
      <c r="F63" s="117">
        <f>IF(ISNUMBER('Výpočet 1'!E12),'Výpočet 1'!E12,"")</f>
        <v>50.3</v>
      </c>
      <c r="G63" s="117" t="str">
        <f>IF(ISNUMBER('Výpočet 1'!F12),'Výpočet 1'!F12,"")</f>
        <v/>
      </c>
      <c r="H63" s="117" t="str">
        <f>IF(ISNUMBER('Výpočet 1'!G12),'Výpočet 1'!G12,"")</f>
        <v/>
      </c>
      <c r="I63" s="117" t="str">
        <f>IF(ISNUMBER('Výpočet 1'!H12),'Výpočet 1'!H12,"")</f>
        <v/>
      </c>
    </row>
    <row r="64" spans="2:19" ht="14.25">
      <c r="B64" s="45" t="s">
        <v>66</v>
      </c>
      <c r="C64" s="1" t="s">
        <v>5</v>
      </c>
      <c r="D64" s="11">
        <f>F39</f>
        <v>0</v>
      </c>
      <c r="E64" s="11" t="str">
        <f>IF(ISNUMBER('Výpočet 1'!D13),'Výpočet 1'!D13,"")</f>
        <v/>
      </c>
      <c r="F64" s="11" t="str">
        <f>IF(ISNUMBER('Výpočet 1'!E13),'Výpočet 1'!E13,"")</f>
        <v/>
      </c>
      <c r="G64" s="11" t="str">
        <f>IF(ISNUMBER('Výpočet 1'!F13),'Výpočet 1'!F13,"")</f>
        <v/>
      </c>
      <c r="H64" s="11" t="str">
        <f>IF(ISNUMBER('Výpočet 1'!G13),'Výpočet 1'!G13,"")</f>
        <v/>
      </c>
      <c r="I64" s="11" t="str">
        <f>IF(ISNUMBER('Výpočet 1'!H13),'Výpočet 1'!H13,"")</f>
        <v/>
      </c>
    </row>
    <row r="65" spans="2:10" ht="14.25">
      <c r="B65" s="45" t="s">
        <v>67</v>
      </c>
      <c r="C65" s="1" t="s">
        <v>5</v>
      </c>
      <c r="D65" s="12"/>
      <c r="E65" s="11" t="str">
        <f>'Výpočet 1'!D14</f>
        <v/>
      </c>
      <c r="F65" s="11" t="str">
        <f>'Výpočet 1'!E14</f>
        <v/>
      </c>
      <c r="G65" s="11" t="str">
        <f>'Výpočet 1'!F14</f>
        <v/>
      </c>
      <c r="H65" s="11" t="str">
        <f>'Výpočet 1'!G14</f>
        <v/>
      </c>
      <c r="I65" s="11" t="str">
        <f>'Výpočet 1'!H14</f>
        <v/>
      </c>
    </row>
    <row r="66" spans="2:10" ht="15.75">
      <c r="B66" s="1" t="s">
        <v>49</v>
      </c>
      <c r="C66" s="6" t="s">
        <v>38</v>
      </c>
      <c r="D66" s="12"/>
      <c r="E66" s="40" t="str">
        <f>IF(ISNUMBER('Výpočet 1'!D19),'Výpočet 1'!D19,"")</f>
        <v/>
      </c>
      <c r="F66" s="40" t="str">
        <f>IF(ISNUMBER('Výpočet 1'!E19),'Výpočet 1'!E19,"")</f>
        <v/>
      </c>
      <c r="G66" s="40" t="str">
        <f>IF(ISNUMBER('Výpočet 1'!F19),'Výpočet 1'!F19,"")</f>
        <v/>
      </c>
      <c r="H66" s="40" t="str">
        <f>IF(ISNUMBER('Výpočet 1'!G19),'Výpočet 1'!G19,"")</f>
        <v/>
      </c>
      <c r="I66" s="40" t="str">
        <f>IF(ISNUMBER('Výpočet 1'!H19),'Výpočet 1'!H19,"")</f>
        <v/>
      </c>
    </row>
    <row r="67" spans="2:10">
      <c r="B67" s="16" t="s">
        <v>6</v>
      </c>
      <c r="C67" s="6" t="s">
        <v>11</v>
      </c>
      <c r="D67" s="12"/>
      <c r="E67" s="40" t="str">
        <f>IF(ISNUMBER('Výpočet 1'!D20),'Výpočet 1'!D20,"")</f>
        <v/>
      </c>
      <c r="F67" s="40" t="str">
        <f>IF(ISNUMBER('Výpočet 1'!E20),'Výpočet 1'!E20,"")</f>
        <v/>
      </c>
      <c r="G67" s="40" t="str">
        <f>IF(ISNUMBER('Výpočet 1'!F20),'Výpočet 1'!F20,"")</f>
        <v/>
      </c>
      <c r="H67" s="40" t="str">
        <f>IF(ISNUMBER('Výpočet 1'!G20),'Výpočet 1'!G20,"")</f>
        <v/>
      </c>
      <c r="I67" s="40" t="str">
        <f>IF(ISNUMBER('Výpočet 1'!H20),'Výpočet 1'!H20,"")</f>
        <v/>
      </c>
    </row>
    <row r="68" spans="2:10" ht="13.5" thickBot="1">
      <c r="B68" s="1" t="s">
        <v>47</v>
      </c>
      <c r="D68" s="12"/>
      <c r="E68" s="11" t="str">
        <f>IF(ISNUMBER('Výpočet 1'!D21),'Výpočet 1'!D21,"")</f>
        <v/>
      </c>
      <c r="F68" s="11" t="str">
        <f>IF(ISNUMBER('Výpočet 1'!E21),'Výpočet 1'!E21,"")</f>
        <v/>
      </c>
      <c r="G68" s="11" t="str">
        <f>IF(ISNUMBER('Výpočet 1'!F21),'Výpočet 1'!F21,"")</f>
        <v/>
      </c>
      <c r="H68" s="11" t="str">
        <f>IF(ISNUMBER('Výpočet 1'!G21),'Výpočet 1'!G21,"")</f>
        <v/>
      </c>
      <c r="I68" s="11" t="str">
        <f>IF(ISNUMBER('Výpočet 1'!H21),'Výpočet 1'!H21,"")</f>
        <v/>
      </c>
    </row>
    <row r="69" spans="2:10" ht="13.5" thickBot="1">
      <c r="B69" s="1" t="s">
        <v>7</v>
      </c>
      <c r="E69" s="17" t="str">
        <f>IFERROR(AVERAGE(E68:I68),"")</f>
        <v/>
      </c>
    </row>
    <row r="70" spans="2:10" ht="15" customHeight="1">
      <c r="B70" s="1" t="s">
        <v>24</v>
      </c>
      <c r="E70" s="18" t="str">
        <f>IFERROR(_xlfn.STDEV.S(E68:I68),"")</f>
        <v/>
      </c>
    </row>
    <row r="71" spans="2:10">
      <c r="B71" s="1" t="s">
        <v>8</v>
      </c>
      <c r="E71" s="1">
        <f>COUNT(E68:I68)</f>
        <v>0</v>
      </c>
    </row>
    <row r="72" spans="2:10" ht="13.5" thickBot="1">
      <c r="B72" s="1" t="s">
        <v>50</v>
      </c>
      <c r="E72" s="1" t="str">
        <f>IFERROR(TINV(0.05,E71-1),"")</f>
        <v/>
      </c>
    </row>
    <row r="73" spans="2:10" ht="13.5" thickBot="1">
      <c r="B73" s="1" t="s">
        <v>9</v>
      </c>
      <c r="E73" s="19" t="str">
        <f>E69</f>
        <v/>
      </c>
      <c r="F73" s="20" t="s">
        <v>10</v>
      </c>
      <c r="G73" s="23" t="str">
        <f>IFERROR(E72*E70/SQRT(E71),"")</f>
        <v/>
      </c>
    </row>
    <row r="75" spans="2:10" ht="12.75" customHeight="1">
      <c r="B75" s="2" t="s">
        <v>15</v>
      </c>
    </row>
    <row r="76" spans="2:10">
      <c r="B76" s="89"/>
      <c r="C76" s="90"/>
      <c r="D76" s="90"/>
      <c r="E76" s="90"/>
      <c r="F76" s="90"/>
      <c r="G76" s="90"/>
      <c r="H76" s="90"/>
      <c r="I76" s="90"/>
      <c r="J76" s="91"/>
    </row>
    <row r="77" spans="2:10">
      <c r="B77" s="92"/>
      <c r="C77" s="93"/>
      <c r="D77" s="93"/>
      <c r="E77" s="93"/>
      <c r="F77" s="93"/>
      <c r="G77" s="93"/>
      <c r="H77" s="93"/>
      <c r="I77" s="93"/>
      <c r="J77" s="94"/>
    </row>
    <row r="78" spans="2:10">
      <c r="B78" s="92"/>
      <c r="C78" s="93"/>
      <c r="D78" s="93"/>
      <c r="E78" s="93"/>
      <c r="F78" s="93"/>
      <c r="G78" s="93"/>
      <c r="H78" s="93"/>
      <c r="I78" s="93"/>
      <c r="J78" s="94"/>
    </row>
    <row r="79" spans="2:10">
      <c r="B79" s="92"/>
      <c r="C79" s="93"/>
      <c r="D79" s="93"/>
      <c r="E79" s="93"/>
      <c r="F79" s="93"/>
      <c r="G79" s="93"/>
      <c r="H79" s="93"/>
      <c r="I79" s="93"/>
      <c r="J79" s="94"/>
    </row>
    <row r="80" spans="2:10">
      <c r="B80" s="92"/>
      <c r="C80" s="93"/>
      <c r="D80" s="93"/>
      <c r="E80" s="93"/>
      <c r="F80" s="93"/>
      <c r="G80" s="93"/>
      <c r="H80" s="93"/>
      <c r="I80" s="93"/>
      <c r="J80" s="94"/>
    </row>
    <row r="81" spans="2:10">
      <c r="B81" s="92"/>
      <c r="C81" s="93"/>
      <c r="D81" s="93"/>
      <c r="E81" s="93"/>
      <c r="F81" s="93"/>
      <c r="G81" s="93"/>
      <c r="H81" s="93"/>
      <c r="I81" s="93"/>
      <c r="J81" s="94"/>
    </row>
    <row r="82" spans="2:10">
      <c r="B82" s="95"/>
      <c r="C82" s="96"/>
      <c r="D82" s="96"/>
      <c r="E82" s="96"/>
      <c r="F82" s="96"/>
      <c r="G82" s="96"/>
      <c r="H82" s="96"/>
      <c r="I82" s="96"/>
      <c r="J82" s="97"/>
    </row>
    <row r="96" spans="2:10" ht="15.75" customHeight="1"/>
    <row r="99" ht="12.75" customHeight="1"/>
  </sheetData>
  <mergeCells count="15">
    <mergeCell ref="B4:C4"/>
    <mergeCell ref="D4:J4"/>
    <mergeCell ref="B5:C5"/>
    <mergeCell ref="D5:J5"/>
    <mergeCell ref="K5:S20"/>
    <mergeCell ref="B6:C6"/>
    <mergeCell ref="D6:J6"/>
    <mergeCell ref="B7:C7"/>
    <mergeCell ref="D7:J7"/>
    <mergeCell ref="B76:J82"/>
    <mergeCell ref="B48:J57"/>
    <mergeCell ref="B10:J14"/>
    <mergeCell ref="B15:J19"/>
    <mergeCell ref="K41:S56"/>
    <mergeCell ref="B40:J45"/>
  </mergeCells>
  <conditionalFormatting sqref="E69:G73">
    <cfRule type="cellIs" priority="1" operator="equal">
      <formula>0</formula>
    </cfRule>
    <cfRule type="containsErrors" dxfId="2" priority="2">
      <formula>ISERROR(E69)</formula>
    </cfRule>
  </conditionalFormatting>
  <pageMargins left="0.7" right="0.7" top="0.78740157499999996" bottom="0.78740157499999996" header="0.3" footer="0.3"/>
  <pageSetup paperSize="9" orientation="portrait" horizontalDpi="12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B1:H21"/>
  <sheetViews>
    <sheetView workbookViewId="0">
      <selection activeCell="D12" sqref="D12:H12"/>
    </sheetView>
  </sheetViews>
  <sheetFormatPr defaultRowHeight="15"/>
  <cols>
    <col min="1" max="1" width="3.140625" customWidth="1"/>
    <col min="2" max="2" width="8.85546875" customWidth="1"/>
    <col min="4" max="4" width="14.140625" bestFit="1" customWidth="1"/>
  </cols>
  <sheetData>
    <row r="1" spans="2:8" ht="15.75" thickBot="1"/>
    <row r="2" spans="2:8" ht="15.75" thickBot="1">
      <c r="D2" s="49" t="s">
        <v>64</v>
      </c>
      <c r="E2" s="33"/>
      <c r="F2" s="1" t="s">
        <v>5</v>
      </c>
    </row>
    <row r="3" spans="2:8" ht="15.75">
      <c r="D3" s="9" t="s">
        <v>60</v>
      </c>
      <c r="E3" s="46" t="str">
        <f>IF(ISNUMBER('Student 1'!H34),'Student 1'!H34,"")</f>
        <v/>
      </c>
      <c r="F3" s="1" t="s">
        <v>45</v>
      </c>
    </row>
    <row r="4" spans="2:8" ht="15.75">
      <c r="D4" s="9" t="s">
        <v>61</v>
      </c>
      <c r="E4" s="46" t="str">
        <f>IF(ISNUMBER('Student 1'!I22),'Student 1'!I22,"")</f>
        <v/>
      </c>
      <c r="F4" s="6" t="s">
        <v>38</v>
      </c>
    </row>
    <row r="5" spans="2:8" ht="16.5" thickBot="1">
      <c r="D5" s="7" t="s">
        <v>36</v>
      </c>
      <c r="E5" s="8">
        <v>18.9984</v>
      </c>
      <c r="F5" s="6" t="s">
        <v>37</v>
      </c>
    </row>
    <row r="6" spans="2:8" ht="15.75" thickBot="1">
      <c r="D6" s="7" t="s">
        <v>48</v>
      </c>
      <c r="E6" s="33"/>
      <c r="F6" s="6" t="s">
        <v>11</v>
      </c>
    </row>
    <row r="8" spans="2:8" ht="15.75" thickBot="1">
      <c r="D8" s="70"/>
      <c r="E8" s="70"/>
      <c r="F8" s="70"/>
      <c r="G8" s="70"/>
      <c r="H8" s="70"/>
    </row>
    <row r="9" spans="2:8">
      <c r="B9" s="1" t="s">
        <v>62</v>
      </c>
      <c r="C9" s="1" t="s">
        <v>12</v>
      </c>
      <c r="D9" s="24">
        <v>0.1</v>
      </c>
      <c r="E9" s="25">
        <v>0.2</v>
      </c>
      <c r="F9" s="25">
        <v>0.4</v>
      </c>
      <c r="G9" s="25">
        <v>0.8</v>
      </c>
      <c r="H9" s="26">
        <v>1</v>
      </c>
    </row>
    <row r="10" spans="2:8">
      <c r="B10" s="45" t="s">
        <v>65</v>
      </c>
      <c r="C10" s="1" t="s">
        <v>12</v>
      </c>
      <c r="D10" s="74">
        <f>D9</f>
        <v>0.1</v>
      </c>
      <c r="E10" s="73">
        <f>D10+E9</f>
        <v>0.30000000000000004</v>
      </c>
      <c r="F10" s="73"/>
      <c r="G10" s="73"/>
      <c r="H10" s="75"/>
    </row>
    <row r="11" spans="2:8">
      <c r="B11" s="1" t="s">
        <v>63</v>
      </c>
      <c r="C11" s="1" t="s">
        <v>12</v>
      </c>
      <c r="D11" s="27">
        <v>50</v>
      </c>
      <c r="E11" s="10">
        <v>50</v>
      </c>
      <c r="F11" s="10">
        <v>50</v>
      </c>
      <c r="G11" s="10">
        <v>50</v>
      </c>
      <c r="H11" s="28">
        <v>50</v>
      </c>
    </row>
    <row r="12" spans="2:8">
      <c r="B12" s="1" t="s">
        <v>39</v>
      </c>
      <c r="C12" s="1" t="s">
        <v>12</v>
      </c>
      <c r="D12" s="74">
        <f>D11+D10</f>
        <v>50.1</v>
      </c>
      <c r="E12" s="73">
        <f>E11+E10</f>
        <v>50.3</v>
      </c>
      <c r="F12" s="73"/>
      <c r="G12" s="73"/>
      <c r="H12" s="75"/>
    </row>
    <row r="13" spans="2:8">
      <c r="B13" s="45" t="s">
        <v>68</v>
      </c>
      <c r="C13" s="1" t="s">
        <v>5</v>
      </c>
      <c r="D13" s="29"/>
      <c r="E13" s="11"/>
      <c r="F13" s="11"/>
      <c r="G13" s="11"/>
      <c r="H13" s="30"/>
    </row>
    <row r="14" spans="2:8" ht="15.75" thickBot="1">
      <c r="B14" s="45" t="s">
        <v>67</v>
      </c>
      <c r="C14" s="1" t="s">
        <v>5</v>
      </c>
      <c r="D14" s="67" t="str">
        <f>IF(AND(ISNUMBER($E$2),ISNUMBER(D13)),D13-$E$2,"")</f>
        <v/>
      </c>
      <c r="E14" s="68" t="str">
        <f t="shared" ref="E14:H14" si="0">IF(AND(ISNUMBER($E$2),ISNUMBER(E13)),E13-$E$2,"")</f>
        <v/>
      </c>
      <c r="F14" s="68" t="str">
        <f t="shared" si="0"/>
        <v/>
      </c>
      <c r="G14" s="68" t="str">
        <f t="shared" si="0"/>
        <v/>
      </c>
      <c r="H14" s="69" t="str">
        <f t="shared" si="0"/>
        <v/>
      </c>
    </row>
    <row r="15" spans="2:8">
      <c r="B15" s="51" t="s">
        <v>55</v>
      </c>
      <c r="C15" s="52" t="s">
        <v>59</v>
      </c>
      <c r="D15" s="47"/>
      <c r="E15" s="43"/>
      <c r="F15" s="43"/>
      <c r="G15" s="43"/>
      <c r="H15" s="44"/>
    </row>
    <row r="16" spans="2:8">
      <c r="B16" s="53" t="s">
        <v>56</v>
      </c>
      <c r="C16" s="54" t="s">
        <v>59</v>
      </c>
      <c r="D16" s="39"/>
      <c r="E16" s="40"/>
      <c r="F16" s="40"/>
      <c r="G16" s="40"/>
      <c r="H16" s="41"/>
    </row>
    <row r="17" spans="2:8">
      <c r="B17" s="55" t="s">
        <v>57</v>
      </c>
      <c r="C17" s="55" t="s">
        <v>59</v>
      </c>
      <c r="D17" s="42"/>
      <c r="E17" s="34"/>
      <c r="F17" s="34"/>
      <c r="G17" s="34"/>
      <c r="H17" s="35"/>
    </row>
    <row r="18" spans="2:8" ht="15.75" thickBot="1">
      <c r="B18" s="56" t="s">
        <v>58</v>
      </c>
      <c r="C18" s="56" t="s">
        <v>59</v>
      </c>
      <c r="D18" s="42"/>
      <c r="E18" s="71"/>
      <c r="F18" s="71"/>
      <c r="G18" s="71"/>
      <c r="H18" s="72"/>
    </row>
    <row r="19" spans="2:8" ht="15.75">
      <c r="B19" s="1" t="s">
        <v>49</v>
      </c>
      <c r="C19" s="6" t="s">
        <v>38</v>
      </c>
      <c r="D19" s="36"/>
      <c r="E19" s="37"/>
      <c r="F19" s="37"/>
      <c r="G19" s="37"/>
      <c r="H19" s="38"/>
    </row>
    <row r="20" spans="2:8">
      <c r="B20" s="16" t="s">
        <v>6</v>
      </c>
      <c r="C20" s="6" t="s">
        <v>11</v>
      </c>
      <c r="D20" s="39"/>
      <c r="E20" s="40"/>
      <c r="F20" s="40"/>
      <c r="G20" s="40"/>
      <c r="H20" s="41"/>
    </row>
    <row r="21" spans="2:8" ht="15.75" thickBot="1">
      <c r="B21" s="1" t="s">
        <v>47</v>
      </c>
      <c r="C21" s="1"/>
      <c r="D21" s="48"/>
      <c r="E21" s="31"/>
      <c r="F21" s="31"/>
      <c r="G21" s="31"/>
      <c r="H21" s="32"/>
    </row>
  </sheetData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59999389629810485"/>
  </sheetPr>
  <dimension ref="B1:S99"/>
  <sheetViews>
    <sheetView showGridLines="0" topLeftCell="A25" zoomScale="130" zoomScaleNormal="130" workbookViewId="0">
      <selection activeCell="E28" sqref="E28:J29"/>
    </sheetView>
  </sheetViews>
  <sheetFormatPr defaultColWidth="9.140625" defaultRowHeight="12.75"/>
  <cols>
    <col min="1" max="1" width="2.85546875" style="1" customWidth="1"/>
    <col min="2" max="2" width="8.7109375" style="1" customWidth="1"/>
    <col min="3" max="3" width="9.42578125" style="1" customWidth="1"/>
    <col min="4" max="10" width="8.7109375" style="1" customWidth="1"/>
    <col min="11" max="16384" width="9.140625" style="1"/>
  </cols>
  <sheetData>
    <row r="1" spans="2:19" ht="15" customHeight="1"/>
    <row r="2" spans="2:19" ht="15.75">
      <c r="B2" s="21" t="s">
        <v>0</v>
      </c>
      <c r="K2" s="2" t="s">
        <v>20</v>
      </c>
    </row>
    <row r="4" spans="2:19">
      <c r="B4" s="85" t="s">
        <v>3</v>
      </c>
      <c r="C4" s="85"/>
      <c r="D4" s="88"/>
      <c r="E4" s="88"/>
      <c r="F4" s="88"/>
      <c r="G4" s="88"/>
      <c r="H4" s="88"/>
      <c r="I4" s="88"/>
      <c r="J4" s="88"/>
      <c r="K4" s="1" t="s">
        <v>21</v>
      </c>
    </row>
    <row r="5" spans="2:19">
      <c r="B5" s="85" t="s">
        <v>4</v>
      </c>
      <c r="C5" s="85"/>
      <c r="D5" s="88"/>
      <c r="E5" s="88"/>
      <c r="F5" s="88"/>
      <c r="G5" s="88"/>
      <c r="H5" s="88"/>
      <c r="I5" s="88"/>
      <c r="J5" s="88"/>
      <c r="K5" s="107"/>
      <c r="L5" s="108"/>
      <c r="M5" s="108"/>
      <c r="N5" s="108"/>
      <c r="O5" s="108"/>
      <c r="P5" s="108"/>
      <c r="Q5" s="108"/>
      <c r="R5" s="108"/>
      <c r="S5" s="109"/>
    </row>
    <row r="6" spans="2:19">
      <c r="B6" s="85" t="s">
        <v>1</v>
      </c>
      <c r="C6" s="85"/>
      <c r="D6" s="88"/>
      <c r="E6" s="88"/>
      <c r="F6" s="88"/>
      <c r="G6" s="88"/>
      <c r="H6" s="88"/>
      <c r="I6" s="88"/>
      <c r="J6" s="88"/>
      <c r="K6" s="110"/>
      <c r="L6" s="111"/>
      <c r="M6" s="111"/>
      <c r="N6" s="111"/>
      <c r="O6" s="111"/>
      <c r="P6" s="111"/>
      <c r="Q6" s="111"/>
      <c r="R6" s="111"/>
      <c r="S6" s="112"/>
    </row>
    <row r="7" spans="2:19">
      <c r="B7" s="85" t="s">
        <v>2</v>
      </c>
      <c r="C7" s="85"/>
      <c r="D7" s="88"/>
      <c r="E7" s="88"/>
      <c r="F7" s="88"/>
      <c r="G7" s="88"/>
      <c r="H7" s="88"/>
      <c r="I7" s="88"/>
      <c r="J7" s="88"/>
      <c r="K7" s="110"/>
      <c r="L7" s="111"/>
      <c r="M7" s="111"/>
      <c r="N7" s="111"/>
      <c r="O7" s="111"/>
      <c r="P7" s="111"/>
      <c r="Q7" s="111"/>
      <c r="R7" s="111"/>
      <c r="S7" s="112"/>
    </row>
    <row r="8" spans="2:19">
      <c r="K8" s="110"/>
      <c r="L8" s="111"/>
      <c r="M8" s="111"/>
      <c r="N8" s="111"/>
      <c r="O8" s="111"/>
      <c r="P8" s="111"/>
      <c r="Q8" s="111"/>
      <c r="R8" s="111"/>
      <c r="S8" s="112"/>
    </row>
    <row r="9" spans="2:19">
      <c r="B9" s="4" t="s">
        <v>28</v>
      </c>
      <c r="C9" s="3"/>
      <c r="D9" s="3"/>
      <c r="E9" s="3"/>
      <c r="F9" s="3"/>
      <c r="G9" s="3"/>
      <c r="H9" s="3"/>
      <c r="I9" s="3"/>
      <c r="K9" s="110"/>
      <c r="L9" s="111"/>
      <c r="M9" s="111"/>
      <c r="N9" s="111"/>
      <c r="O9" s="111"/>
      <c r="P9" s="111"/>
      <c r="Q9" s="111"/>
      <c r="R9" s="111"/>
      <c r="S9" s="112"/>
    </row>
    <row r="10" spans="2:19">
      <c r="B10" s="98" t="s">
        <v>53</v>
      </c>
      <c r="C10" s="99"/>
      <c r="D10" s="99"/>
      <c r="E10" s="99"/>
      <c r="F10" s="99"/>
      <c r="G10" s="99"/>
      <c r="H10" s="99"/>
      <c r="I10" s="99"/>
      <c r="J10" s="100"/>
      <c r="K10" s="110"/>
      <c r="L10" s="111"/>
      <c r="M10" s="111"/>
      <c r="N10" s="111"/>
      <c r="O10" s="111"/>
      <c r="P10" s="111"/>
      <c r="Q10" s="111"/>
      <c r="R10" s="111"/>
      <c r="S10" s="112"/>
    </row>
    <row r="11" spans="2:19">
      <c r="B11" s="101"/>
      <c r="C11" s="102"/>
      <c r="D11" s="102"/>
      <c r="E11" s="102"/>
      <c r="F11" s="102"/>
      <c r="G11" s="102"/>
      <c r="H11" s="102"/>
      <c r="I11" s="102"/>
      <c r="J11" s="103"/>
      <c r="K11" s="110"/>
      <c r="L11" s="111"/>
      <c r="M11" s="111"/>
      <c r="N11" s="111"/>
      <c r="O11" s="111"/>
      <c r="P11" s="111"/>
      <c r="Q11" s="111"/>
      <c r="R11" s="111"/>
      <c r="S11" s="112"/>
    </row>
    <row r="12" spans="2:19">
      <c r="B12" s="101"/>
      <c r="C12" s="102"/>
      <c r="D12" s="102"/>
      <c r="E12" s="102"/>
      <c r="F12" s="102"/>
      <c r="G12" s="102"/>
      <c r="H12" s="102"/>
      <c r="I12" s="102"/>
      <c r="J12" s="103"/>
      <c r="K12" s="110"/>
      <c r="L12" s="111"/>
      <c r="M12" s="111"/>
      <c r="N12" s="111"/>
      <c r="O12" s="111"/>
      <c r="P12" s="111"/>
      <c r="Q12" s="111"/>
      <c r="R12" s="111"/>
      <c r="S12" s="112"/>
    </row>
    <row r="13" spans="2:19">
      <c r="B13" s="101"/>
      <c r="C13" s="102"/>
      <c r="D13" s="102"/>
      <c r="E13" s="102"/>
      <c r="F13" s="102"/>
      <c r="G13" s="102"/>
      <c r="H13" s="102"/>
      <c r="I13" s="102"/>
      <c r="J13" s="103"/>
      <c r="K13" s="110"/>
      <c r="L13" s="111"/>
      <c r="M13" s="111"/>
      <c r="N13" s="111"/>
      <c r="O13" s="111"/>
      <c r="P13" s="111"/>
      <c r="Q13" s="111"/>
      <c r="R13" s="111"/>
      <c r="S13" s="112"/>
    </row>
    <row r="14" spans="2:19">
      <c r="B14" s="104"/>
      <c r="C14" s="105"/>
      <c r="D14" s="105"/>
      <c r="E14" s="105"/>
      <c r="F14" s="105"/>
      <c r="G14" s="105"/>
      <c r="H14" s="105"/>
      <c r="I14" s="105"/>
      <c r="J14" s="106"/>
      <c r="K14" s="110"/>
      <c r="L14" s="111"/>
      <c r="M14" s="111"/>
      <c r="N14" s="111"/>
      <c r="O14" s="111"/>
      <c r="P14" s="111"/>
      <c r="Q14" s="111"/>
      <c r="R14" s="111"/>
      <c r="S14" s="112"/>
    </row>
    <row r="15" spans="2:19">
      <c r="B15" s="98" t="s">
        <v>52</v>
      </c>
      <c r="C15" s="99"/>
      <c r="D15" s="99"/>
      <c r="E15" s="99"/>
      <c r="F15" s="99"/>
      <c r="G15" s="99"/>
      <c r="H15" s="99"/>
      <c r="I15" s="99"/>
      <c r="J15" s="100"/>
      <c r="K15" s="110"/>
      <c r="L15" s="111"/>
      <c r="M15" s="111"/>
      <c r="N15" s="111"/>
      <c r="O15" s="111"/>
      <c r="P15" s="111"/>
      <c r="Q15" s="111"/>
      <c r="R15" s="111"/>
      <c r="S15" s="112"/>
    </row>
    <row r="16" spans="2:19">
      <c r="B16" s="101"/>
      <c r="C16" s="102"/>
      <c r="D16" s="102"/>
      <c r="E16" s="102"/>
      <c r="F16" s="102"/>
      <c r="G16" s="102"/>
      <c r="H16" s="102"/>
      <c r="I16" s="102"/>
      <c r="J16" s="103"/>
      <c r="K16" s="110"/>
      <c r="L16" s="111"/>
      <c r="M16" s="111"/>
      <c r="N16" s="111"/>
      <c r="O16" s="111"/>
      <c r="P16" s="111"/>
      <c r="Q16" s="111"/>
      <c r="R16" s="111"/>
      <c r="S16" s="112"/>
    </row>
    <row r="17" spans="2:19">
      <c r="B17" s="101"/>
      <c r="C17" s="102"/>
      <c r="D17" s="102"/>
      <c r="E17" s="102"/>
      <c r="F17" s="102"/>
      <c r="G17" s="102"/>
      <c r="H17" s="102"/>
      <c r="I17" s="102"/>
      <c r="J17" s="103"/>
      <c r="K17" s="110"/>
      <c r="L17" s="111"/>
      <c r="M17" s="111"/>
      <c r="N17" s="111"/>
      <c r="O17" s="111"/>
      <c r="P17" s="111"/>
      <c r="Q17" s="111"/>
      <c r="R17" s="111"/>
      <c r="S17" s="112"/>
    </row>
    <row r="18" spans="2:19">
      <c r="B18" s="101"/>
      <c r="C18" s="102"/>
      <c r="D18" s="102"/>
      <c r="E18" s="102"/>
      <c r="F18" s="102"/>
      <c r="G18" s="102"/>
      <c r="H18" s="102"/>
      <c r="I18" s="102"/>
      <c r="J18" s="103"/>
      <c r="K18" s="110"/>
      <c r="L18" s="111"/>
      <c r="M18" s="111"/>
      <c r="N18" s="111"/>
      <c r="O18" s="111"/>
      <c r="P18" s="111"/>
      <c r="Q18" s="111"/>
      <c r="R18" s="111"/>
      <c r="S18" s="112"/>
    </row>
    <row r="19" spans="2:19">
      <c r="B19" s="104"/>
      <c r="C19" s="105"/>
      <c r="D19" s="105"/>
      <c r="E19" s="105"/>
      <c r="F19" s="105"/>
      <c r="G19" s="105"/>
      <c r="H19" s="105"/>
      <c r="I19" s="105"/>
      <c r="J19" s="106"/>
      <c r="K19" s="110"/>
      <c r="L19" s="111"/>
      <c r="M19" s="111"/>
      <c r="N19" s="111"/>
      <c r="O19" s="111"/>
      <c r="P19" s="111"/>
      <c r="Q19" s="111"/>
      <c r="R19" s="111"/>
      <c r="S19" s="112"/>
    </row>
    <row r="20" spans="2:19">
      <c r="K20" s="113"/>
      <c r="L20" s="114"/>
      <c r="M20" s="114"/>
      <c r="N20" s="114"/>
      <c r="O20" s="114"/>
      <c r="P20" s="114"/>
      <c r="Q20" s="114"/>
      <c r="R20" s="114"/>
      <c r="S20" s="115"/>
    </row>
    <row r="21" spans="2:19">
      <c r="B21" s="2" t="s">
        <v>13</v>
      </c>
    </row>
    <row r="22" spans="2:19" ht="15.75">
      <c r="B22" s="5" t="s">
        <v>34</v>
      </c>
      <c r="C22" s="116"/>
      <c r="D22" s="6" t="s">
        <v>35</v>
      </c>
      <c r="E22" s="7" t="s">
        <v>36</v>
      </c>
      <c r="F22" s="8">
        <v>18.9984</v>
      </c>
      <c r="G22" s="6" t="s">
        <v>37</v>
      </c>
      <c r="H22" s="9" t="s">
        <v>54</v>
      </c>
      <c r="I22" s="116">
        <f>C22/F22</f>
        <v>0</v>
      </c>
      <c r="J22" s="6" t="s">
        <v>38</v>
      </c>
      <c r="K22" s="1" t="s">
        <v>22</v>
      </c>
    </row>
    <row r="23" spans="2:19">
      <c r="K23" s="58"/>
      <c r="L23" s="59"/>
      <c r="M23" s="59"/>
      <c r="N23" s="59"/>
      <c r="O23" s="59"/>
      <c r="P23" s="59"/>
      <c r="Q23" s="59"/>
      <c r="R23" s="59"/>
      <c r="S23" s="60"/>
    </row>
    <row r="24" spans="2:19" ht="14.25">
      <c r="B24" s="1" t="s">
        <v>69</v>
      </c>
      <c r="C24" s="1" t="s">
        <v>12</v>
      </c>
      <c r="D24" s="10">
        <v>0</v>
      </c>
      <c r="E24" s="10">
        <v>0.1</v>
      </c>
      <c r="F24" s="10">
        <v>0.2</v>
      </c>
      <c r="G24" s="10">
        <v>0.3</v>
      </c>
      <c r="H24" s="10">
        <v>0.4</v>
      </c>
      <c r="I24" s="10">
        <v>0.8</v>
      </c>
      <c r="J24" s="10">
        <v>1</v>
      </c>
      <c r="K24" s="61"/>
      <c r="L24" s="66"/>
      <c r="M24" s="66"/>
      <c r="N24" s="66"/>
      <c r="O24" s="66"/>
      <c r="P24" s="66"/>
      <c r="Q24" s="66"/>
      <c r="R24" s="66"/>
      <c r="S24" s="62"/>
    </row>
    <row r="25" spans="2:19" ht="14.25">
      <c r="B25" s="1" t="s">
        <v>70</v>
      </c>
      <c r="C25" s="1" t="s">
        <v>12</v>
      </c>
      <c r="D25" s="73">
        <f>D24</f>
        <v>0</v>
      </c>
      <c r="E25" s="73">
        <f>D25+E24</f>
        <v>0.1</v>
      </c>
      <c r="F25" s="73">
        <f>E25+F24</f>
        <v>0.30000000000000004</v>
      </c>
      <c r="G25" s="73"/>
      <c r="H25" s="73"/>
      <c r="I25" s="73"/>
      <c r="J25" s="73"/>
      <c r="K25" s="61"/>
      <c r="L25" s="66"/>
      <c r="M25" s="66"/>
      <c r="N25" s="66"/>
      <c r="O25" s="66"/>
      <c r="P25" s="66"/>
      <c r="Q25" s="66"/>
      <c r="R25" s="66"/>
      <c r="S25" s="62"/>
    </row>
    <row r="26" spans="2:19" ht="14.25">
      <c r="B26" s="1" t="s">
        <v>71</v>
      </c>
      <c r="C26" s="1" t="s">
        <v>12</v>
      </c>
      <c r="D26" s="10">
        <v>50</v>
      </c>
      <c r="E26" s="10">
        <v>50</v>
      </c>
      <c r="F26" s="10">
        <v>50</v>
      </c>
      <c r="G26" s="10"/>
      <c r="H26" s="10"/>
      <c r="I26" s="10"/>
      <c r="J26" s="10"/>
      <c r="K26" s="61"/>
      <c r="L26" s="66"/>
      <c r="M26" s="66"/>
      <c r="N26" s="66"/>
      <c r="O26" s="66"/>
      <c r="P26" s="66"/>
      <c r="Q26" s="66"/>
      <c r="R26" s="66"/>
      <c r="S26" s="62"/>
    </row>
    <row r="27" spans="2:19" ht="14.25">
      <c r="B27" s="1" t="s">
        <v>72</v>
      </c>
      <c r="C27" s="1" t="s">
        <v>12</v>
      </c>
      <c r="D27" s="73">
        <v>50</v>
      </c>
      <c r="E27" s="73">
        <v>50.1</v>
      </c>
      <c r="F27" s="73">
        <v>50.3</v>
      </c>
      <c r="G27" s="73"/>
      <c r="H27" s="73"/>
      <c r="I27" s="73"/>
      <c r="J27" s="73"/>
      <c r="K27" s="61"/>
      <c r="L27" s="66"/>
      <c r="M27" s="66"/>
      <c r="N27" s="66"/>
      <c r="O27" s="66"/>
      <c r="P27" s="66"/>
      <c r="Q27" s="66"/>
      <c r="R27" s="66"/>
      <c r="S27" s="62"/>
    </row>
    <row r="28" spans="2:19" ht="15.75">
      <c r="B28" s="1" t="s">
        <v>40</v>
      </c>
      <c r="C28" s="6" t="s">
        <v>38</v>
      </c>
      <c r="D28" s="11"/>
      <c r="E28" s="73"/>
      <c r="F28" s="73"/>
      <c r="G28" s="73"/>
      <c r="H28" s="73"/>
      <c r="I28" s="73"/>
      <c r="J28" s="73"/>
      <c r="K28" s="61"/>
      <c r="L28" s="66"/>
      <c r="M28" s="66"/>
      <c r="N28" s="66"/>
      <c r="O28" s="66"/>
      <c r="P28" s="66"/>
      <c r="Q28" s="66"/>
      <c r="R28" s="66"/>
      <c r="S28" s="62"/>
    </row>
    <row r="29" spans="2:19" ht="15">
      <c r="B29" s="1" t="s">
        <v>41</v>
      </c>
      <c r="C29" s="6"/>
      <c r="D29" s="12"/>
      <c r="E29" s="73"/>
      <c r="F29" s="73"/>
      <c r="G29" s="73"/>
      <c r="H29" s="73"/>
      <c r="I29" s="73"/>
      <c r="J29" s="73"/>
      <c r="K29" s="61"/>
      <c r="L29" s="66"/>
      <c r="M29" s="66"/>
      <c r="N29" s="66"/>
      <c r="O29" s="66"/>
      <c r="P29" s="66"/>
      <c r="Q29" s="66"/>
      <c r="R29" s="66"/>
      <c r="S29" s="62"/>
    </row>
    <row r="30" spans="2:19" ht="14.25">
      <c r="B30" s="45" t="s">
        <v>42</v>
      </c>
      <c r="C30" s="1" t="s">
        <v>5</v>
      </c>
      <c r="D30" s="11"/>
      <c r="E30" s="11"/>
      <c r="F30" s="11"/>
      <c r="G30" s="11"/>
      <c r="H30" s="11"/>
      <c r="I30" s="11"/>
      <c r="J30" s="11"/>
      <c r="K30" s="61"/>
      <c r="L30" s="66"/>
      <c r="M30" s="66"/>
      <c r="N30" s="66"/>
      <c r="O30" s="66"/>
      <c r="P30" s="66"/>
      <c r="Q30" s="66"/>
      <c r="R30" s="66"/>
      <c r="S30" s="62"/>
    </row>
    <row r="31" spans="2:19" ht="14.25">
      <c r="B31" s="1" t="s">
        <v>43</v>
      </c>
      <c r="C31" s="1" t="s">
        <v>5</v>
      </c>
      <c r="D31" s="11"/>
      <c r="E31" s="11"/>
      <c r="F31" s="11"/>
      <c r="G31" s="11"/>
      <c r="H31" s="11"/>
      <c r="I31" s="11"/>
      <c r="J31" s="11"/>
      <c r="K31" s="61"/>
      <c r="L31" s="66"/>
      <c r="M31" s="66"/>
      <c r="N31" s="66"/>
      <c r="O31" s="66"/>
      <c r="P31" s="66"/>
      <c r="Q31" s="66"/>
      <c r="R31" s="66"/>
      <c r="S31" s="62"/>
    </row>
    <row r="32" spans="2:19" ht="14.25">
      <c r="B32" s="1" t="s">
        <v>44</v>
      </c>
      <c r="C32" s="1" t="s">
        <v>5</v>
      </c>
      <c r="D32" s="11"/>
      <c r="E32" s="11"/>
      <c r="F32" s="11"/>
      <c r="G32" s="11"/>
      <c r="H32" s="11"/>
      <c r="I32" s="11"/>
      <c r="J32" s="11"/>
      <c r="K32" s="61"/>
      <c r="L32" s="66"/>
      <c r="M32" s="66"/>
      <c r="N32" s="66"/>
      <c r="O32" s="66"/>
      <c r="P32" s="66"/>
      <c r="Q32" s="66"/>
      <c r="R32" s="66"/>
      <c r="S32" s="62"/>
    </row>
    <row r="33" spans="2:19">
      <c r="C33" s="13" t="s">
        <v>21</v>
      </c>
      <c r="D33" s="13" t="s">
        <v>22</v>
      </c>
      <c r="E33" s="13" t="s">
        <v>23</v>
      </c>
      <c r="H33" s="13" t="s">
        <v>7</v>
      </c>
      <c r="K33" s="61"/>
      <c r="L33" s="66"/>
      <c r="M33" s="66"/>
      <c r="N33" s="66"/>
      <c r="O33" s="66"/>
      <c r="P33" s="66"/>
      <c r="Q33" s="66"/>
      <c r="R33" s="66"/>
      <c r="S33" s="62"/>
    </row>
    <row r="34" spans="2:19" ht="15">
      <c r="B34" s="9" t="s">
        <v>32</v>
      </c>
      <c r="C34" s="50"/>
      <c r="D34" s="50"/>
      <c r="E34" s="50"/>
      <c r="F34" s="1" t="s">
        <v>45</v>
      </c>
      <c r="H34" s="11" t="e">
        <f>AVERAGE(C34:E34)</f>
        <v>#DIV/0!</v>
      </c>
      <c r="I34" s="1" t="s">
        <v>45</v>
      </c>
      <c r="K34" s="61"/>
      <c r="L34" s="66"/>
      <c r="M34" s="66"/>
      <c r="N34" s="66"/>
      <c r="O34" s="66"/>
      <c r="P34" s="66"/>
      <c r="Q34" s="66"/>
      <c r="R34" s="66"/>
      <c r="S34" s="62"/>
    </row>
    <row r="35" spans="2:19">
      <c r="B35" s="9" t="s">
        <v>33</v>
      </c>
      <c r="C35" s="11"/>
      <c r="D35" s="11"/>
      <c r="E35" s="11"/>
      <c r="F35" s="1" t="s">
        <v>5</v>
      </c>
      <c r="H35" s="11" t="e">
        <f>AVERAGE(C35:E35)</f>
        <v>#DIV/0!</v>
      </c>
      <c r="I35" s="1" t="s">
        <v>5</v>
      </c>
      <c r="K35" s="61"/>
      <c r="L35" s="66"/>
      <c r="M35" s="66"/>
      <c r="N35" s="66"/>
      <c r="O35" s="66"/>
      <c r="P35" s="66"/>
      <c r="Q35" s="66"/>
      <c r="R35" s="66"/>
      <c r="S35" s="62"/>
    </row>
    <row r="36" spans="2:19">
      <c r="K36" s="61"/>
      <c r="L36" s="66"/>
      <c r="M36" s="66"/>
      <c r="N36" s="66"/>
      <c r="O36" s="66"/>
      <c r="P36" s="66"/>
      <c r="Q36" s="66"/>
      <c r="R36" s="66"/>
      <c r="S36" s="62"/>
    </row>
    <row r="37" spans="2:19" ht="15" customHeight="1">
      <c r="B37" s="1" t="s">
        <v>16</v>
      </c>
      <c r="E37" s="13" t="s">
        <v>17</v>
      </c>
      <c r="F37" s="11">
        <v>9.0399999999999996E-4</v>
      </c>
      <c r="G37" s="13" t="s">
        <v>18</v>
      </c>
      <c r="H37" s="11">
        <v>2.4015000000000002E-2</v>
      </c>
      <c r="I37" s="6" t="s">
        <v>38</v>
      </c>
      <c r="J37" s="6"/>
      <c r="K37" s="61"/>
      <c r="L37" s="66"/>
      <c r="M37" s="66"/>
      <c r="N37" s="66"/>
      <c r="O37" s="66"/>
      <c r="P37" s="66"/>
      <c r="Q37" s="66"/>
      <c r="R37" s="66"/>
      <c r="S37" s="62"/>
    </row>
    <row r="38" spans="2:19">
      <c r="B38" s="2" t="s">
        <v>19</v>
      </c>
      <c r="E38" s="13"/>
      <c r="G38" s="13"/>
      <c r="I38" s="6"/>
      <c r="K38" s="63"/>
      <c r="L38" s="64"/>
      <c r="M38" s="64"/>
      <c r="N38" s="64"/>
      <c r="O38" s="64"/>
      <c r="P38" s="64"/>
      <c r="Q38" s="64"/>
      <c r="R38" s="64"/>
      <c r="S38" s="65"/>
    </row>
    <row r="39" spans="2:19">
      <c r="B39" s="4"/>
      <c r="C39" s="3"/>
      <c r="D39" s="3"/>
      <c r="E39" s="7" t="s">
        <v>46</v>
      </c>
      <c r="F39" s="14">
        <v>89.5</v>
      </c>
      <c r="G39" s="6" t="s">
        <v>5</v>
      </c>
      <c r="H39" s="3"/>
      <c r="I39" s="3"/>
    </row>
    <row r="40" spans="2:19">
      <c r="B40" s="76" t="s">
        <v>51</v>
      </c>
      <c r="C40" s="77"/>
      <c r="D40" s="77"/>
      <c r="E40" s="77"/>
      <c r="F40" s="77"/>
      <c r="G40" s="77"/>
      <c r="H40" s="77"/>
      <c r="I40" s="77"/>
      <c r="J40" s="78"/>
      <c r="K40" s="1" t="s">
        <v>23</v>
      </c>
    </row>
    <row r="41" spans="2:19">
      <c r="B41" s="79"/>
      <c r="C41" s="80"/>
      <c r="D41" s="80"/>
      <c r="E41" s="80"/>
      <c r="F41" s="80"/>
      <c r="G41" s="80"/>
      <c r="H41" s="80"/>
      <c r="I41" s="80"/>
      <c r="J41" s="81"/>
      <c r="K41" s="107"/>
      <c r="L41" s="108"/>
      <c r="M41" s="108"/>
      <c r="N41" s="108"/>
      <c r="O41" s="108"/>
      <c r="P41" s="108"/>
      <c r="Q41" s="108"/>
      <c r="R41" s="108"/>
      <c r="S41" s="109"/>
    </row>
    <row r="42" spans="2:19">
      <c r="B42" s="79"/>
      <c r="C42" s="80"/>
      <c r="D42" s="80"/>
      <c r="E42" s="80"/>
      <c r="F42" s="80"/>
      <c r="G42" s="80"/>
      <c r="H42" s="80"/>
      <c r="I42" s="80"/>
      <c r="J42" s="81"/>
      <c r="K42" s="110"/>
      <c r="L42" s="111"/>
      <c r="M42" s="111"/>
      <c r="N42" s="111"/>
      <c r="O42" s="111"/>
      <c r="P42" s="111"/>
      <c r="Q42" s="111"/>
      <c r="R42" s="111"/>
      <c r="S42" s="112"/>
    </row>
    <row r="43" spans="2:19">
      <c r="B43" s="79"/>
      <c r="C43" s="80"/>
      <c r="D43" s="80"/>
      <c r="E43" s="80"/>
      <c r="F43" s="80"/>
      <c r="G43" s="80"/>
      <c r="H43" s="80"/>
      <c r="I43" s="80"/>
      <c r="J43" s="81"/>
      <c r="K43" s="110"/>
      <c r="L43" s="111"/>
      <c r="M43" s="111"/>
      <c r="N43" s="111"/>
      <c r="O43" s="111"/>
      <c r="P43" s="111"/>
      <c r="Q43" s="111"/>
      <c r="R43" s="111"/>
      <c r="S43" s="112"/>
    </row>
    <row r="44" spans="2:19">
      <c r="B44" s="79"/>
      <c r="C44" s="80"/>
      <c r="D44" s="80"/>
      <c r="E44" s="80"/>
      <c r="F44" s="80"/>
      <c r="G44" s="80"/>
      <c r="H44" s="80"/>
      <c r="I44" s="80"/>
      <c r="J44" s="81"/>
      <c r="K44" s="110"/>
      <c r="L44" s="111"/>
      <c r="M44" s="111"/>
      <c r="N44" s="111"/>
      <c r="O44" s="111"/>
      <c r="P44" s="111"/>
      <c r="Q44" s="111"/>
      <c r="R44" s="111"/>
      <c r="S44" s="112"/>
    </row>
    <row r="45" spans="2:19">
      <c r="B45" s="82"/>
      <c r="C45" s="83"/>
      <c r="D45" s="83"/>
      <c r="E45" s="83"/>
      <c r="F45" s="83"/>
      <c r="G45" s="83"/>
      <c r="H45" s="83"/>
      <c r="I45" s="83"/>
      <c r="J45" s="84"/>
      <c r="K45" s="110"/>
      <c r="L45" s="111"/>
      <c r="M45" s="111"/>
      <c r="N45" s="111"/>
      <c r="O45" s="111"/>
      <c r="P45" s="111"/>
      <c r="Q45" s="111"/>
      <c r="R45" s="111"/>
      <c r="S45" s="112"/>
    </row>
    <row r="46" spans="2:19">
      <c r="E46" s="1" t="s">
        <v>47</v>
      </c>
      <c r="F46" s="11"/>
      <c r="K46" s="110"/>
      <c r="L46" s="111"/>
      <c r="M46" s="111"/>
      <c r="N46" s="111"/>
      <c r="O46" s="111"/>
      <c r="P46" s="111"/>
      <c r="Q46" s="111"/>
      <c r="R46" s="111"/>
      <c r="S46" s="112"/>
    </row>
    <row r="47" spans="2:19">
      <c r="B47" s="2" t="s">
        <v>14</v>
      </c>
      <c r="K47" s="110"/>
      <c r="L47" s="111"/>
      <c r="M47" s="111"/>
      <c r="N47" s="111"/>
      <c r="O47" s="111"/>
      <c r="P47" s="111"/>
      <c r="Q47" s="111"/>
      <c r="R47" s="111"/>
      <c r="S47" s="112"/>
    </row>
    <row r="48" spans="2:19">
      <c r="B48" s="76" t="s">
        <v>31</v>
      </c>
      <c r="C48" s="77"/>
      <c r="D48" s="77"/>
      <c r="E48" s="77"/>
      <c r="F48" s="77"/>
      <c r="G48" s="77"/>
      <c r="H48" s="77"/>
      <c r="I48" s="77"/>
      <c r="J48" s="78"/>
      <c r="K48" s="110"/>
      <c r="L48" s="111"/>
      <c r="M48" s="111"/>
      <c r="N48" s="111"/>
      <c r="O48" s="111"/>
      <c r="P48" s="111"/>
      <c r="Q48" s="111"/>
      <c r="R48" s="111"/>
      <c r="S48" s="112"/>
    </row>
    <row r="49" spans="2:19">
      <c r="B49" s="79"/>
      <c r="C49" s="80"/>
      <c r="D49" s="80"/>
      <c r="E49" s="80"/>
      <c r="F49" s="80"/>
      <c r="G49" s="80"/>
      <c r="H49" s="80"/>
      <c r="I49" s="80"/>
      <c r="J49" s="81"/>
      <c r="K49" s="110"/>
      <c r="L49" s="111"/>
      <c r="M49" s="111"/>
      <c r="N49" s="111"/>
      <c r="O49" s="111"/>
      <c r="P49" s="111"/>
      <c r="Q49" s="111"/>
      <c r="R49" s="111"/>
      <c r="S49" s="112"/>
    </row>
    <row r="50" spans="2:19">
      <c r="B50" s="79"/>
      <c r="C50" s="80"/>
      <c r="D50" s="80"/>
      <c r="E50" s="80"/>
      <c r="F50" s="80"/>
      <c r="G50" s="80"/>
      <c r="H50" s="80"/>
      <c r="I50" s="80"/>
      <c r="J50" s="81"/>
      <c r="K50" s="110"/>
      <c r="L50" s="111"/>
      <c r="M50" s="111"/>
      <c r="N50" s="111"/>
      <c r="O50" s="111"/>
      <c r="P50" s="111"/>
      <c r="Q50" s="111"/>
      <c r="R50" s="111"/>
      <c r="S50" s="112"/>
    </row>
    <row r="51" spans="2:19">
      <c r="B51" s="79"/>
      <c r="C51" s="80"/>
      <c r="D51" s="80"/>
      <c r="E51" s="80"/>
      <c r="F51" s="80"/>
      <c r="G51" s="80"/>
      <c r="H51" s="80"/>
      <c r="I51" s="80"/>
      <c r="J51" s="81"/>
      <c r="K51" s="110"/>
      <c r="L51" s="111"/>
      <c r="M51" s="111"/>
      <c r="N51" s="111"/>
      <c r="O51" s="111"/>
      <c r="P51" s="111"/>
      <c r="Q51" s="111"/>
      <c r="R51" s="111"/>
      <c r="S51" s="112"/>
    </row>
    <row r="52" spans="2:19">
      <c r="B52" s="79"/>
      <c r="C52" s="80"/>
      <c r="D52" s="80"/>
      <c r="E52" s="80"/>
      <c r="F52" s="80"/>
      <c r="G52" s="80"/>
      <c r="H52" s="80"/>
      <c r="I52" s="80"/>
      <c r="J52" s="81"/>
      <c r="K52" s="110"/>
      <c r="L52" s="111"/>
      <c r="M52" s="111"/>
      <c r="N52" s="111"/>
      <c r="O52" s="111"/>
      <c r="P52" s="111"/>
      <c r="Q52" s="111"/>
      <c r="R52" s="111"/>
      <c r="S52" s="112"/>
    </row>
    <row r="53" spans="2:19">
      <c r="B53" s="79"/>
      <c r="C53" s="80"/>
      <c r="D53" s="80"/>
      <c r="E53" s="80"/>
      <c r="F53" s="80"/>
      <c r="G53" s="80"/>
      <c r="H53" s="80"/>
      <c r="I53" s="80"/>
      <c r="J53" s="81"/>
      <c r="K53" s="110"/>
      <c r="L53" s="111"/>
      <c r="M53" s="111"/>
      <c r="N53" s="111"/>
      <c r="O53" s="111"/>
      <c r="P53" s="111"/>
      <c r="Q53" s="111"/>
      <c r="R53" s="111"/>
      <c r="S53" s="112"/>
    </row>
    <row r="54" spans="2:19">
      <c r="B54" s="79"/>
      <c r="C54" s="80"/>
      <c r="D54" s="80"/>
      <c r="E54" s="80"/>
      <c r="F54" s="80"/>
      <c r="G54" s="80"/>
      <c r="H54" s="80"/>
      <c r="I54" s="80"/>
      <c r="J54" s="81"/>
      <c r="K54" s="110"/>
      <c r="L54" s="111"/>
      <c r="M54" s="111"/>
      <c r="N54" s="111"/>
      <c r="O54" s="111"/>
      <c r="P54" s="111"/>
      <c r="Q54" s="111"/>
      <c r="R54" s="111"/>
      <c r="S54" s="112"/>
    </row>
    <row r="55" spans="2:19">
      <c r="B55" s="79"/>
      <c r="C55" s="80"/>
      <c r="D55" s="80"/>
      <c r="E55" s="80"/>
      <c r="F55" s="80"/>
      <c r="G55" s="80"/>
      <c r="H55" s="80"/>
      <c r="I55" s="80"/>
      <c r="J55" s="81"/>
      <c r="K55" s="110"/>
      <c r="L55" s="111"/>
      <c r="M55" s="111"/>
      <c r="N55" s="111"/>
      <c r="O55" s="111"/>
      <c r="P55" s="111"/>
      <c r="Q55" s="111"/>
      <c r="R55" s="111"/>
      <c r="S55" s="112"/>
    </row>
    <row r="56" spans="2:19">
      <c r="B56" s="79"/>
      <c r="C56" s="80"/>
      <c r="D56" s="80"/>
      <c r="E56" s="80"/>
      <c r="F56" s="80"/>
      <c r="G56" s="80"/>
      <c r="H56" s="80"/>
      <c r="I56" s="80"/>
      <c r="J56" s="81"/>
      <c r="K56" s="113"/>
      <c r="L56" s="114"/>
      <c r="M56" s="114"/>
      <c r="N56" s="114"/>
      <c r="O56" s="114"/>
      <c r="P56" s="114"/>
      <c r="Q56" s="114"/>
      <c r="R56" s="114"/>
      <c r="S56" s="115"/>
    </row>
    <row r="57" spans="2:19">
      <c r="B57" s="82"/>
      <c r="C57" s="83"/>
      <c r="D57" s="83"/>
      <c r="E57" s="83"/>
      <c r="F57" s="83"/>
      <c r="G57" s="83"/>
      <c r="H57" s="83"/>
      <c r="I57" s="83"/>
      <c r="J57" s="84"/>
    </row>
    <row r="59" spans="2:19" ht="14.25">
      <c r="B59" s="13"/>
      <c r="C59" s="13"/>
      <c r="D59" s="13"/>
      <c r="E59" s="7" t="s">
        <v>48</v>
      </c>
      <c r="F59" s="15">
        <f>'Výpočet 2'!E6</f>
        <v>0</v>
      </c>
      <c r="G59" s="6" t="s">
        <v>11</v>
      </c>
      <c r="H59" s="7"/>
      <c r="I59" s="13"/>
    </row>
    <row r="60" spans="2:19" ht="14.25">
      <c r="B60" s="1" t="s">
        <v>69</v>
      </c>
      <c r="C60" s="1" t="s">
        <v>12</v>
      </c>
      <c r="D60" s="10">
        <v>0</v>
      </c>
      <c r="E60" s="10">
        <v>0.1</v>
      </c>
      <c r="F60" s="10">
        <v>0.2</v>
      </c>
      <c r="G60" s="10">
        <v>0.4</v>
      </c>
      <c r="H60" s="10">
        <v>0.8</v>
      </c>
      <c r="I60" s="10">
        <v>1</v>
      </c>
    </row>
    <row r="61" spans="2:19" ht="14.25">
      <c r="B61" s="1" t="s">
        <v>70</v>
      </c>
      <c r="D61" s="117">
        <f>D60</f>
        <v>0</v>
      </c>
      <c r="E61" s="117">
        <f>IF(ISNUMBER('Výpočet 2'!D10),'Výpočet 2'!D10,"")</f>
        <v>0.1</v>
      </c>
      <c r="F61" s="117">
        <f>IF(ISNUMBER('Výpočet 2'!E10),'Výpočet 2'!E10,"")</f>
        <v>0.30000000000000004</v>
      </c>
      <c r="G61" s="117"/>
      <c r="H61" s="117"/>
      <c r="I61" s="117"/>
    </row>
    <row r="62" spans="2:19" ht="14.25">
      <c r="B62" s="1" t="s">
        <v>71</v>
      </c>
      <c r="C62" s="1" t="s">
        <v>12</v>
      </c>
      <c r="D62" s="117">
        <v>50</v>
      </c>
      <c r="E62" s="117">
        <v>50</v>
      </c>
      <c r="F62" s="117">
        <v>50</v>
      </c>
      <c r="G62" s="117">
        <v>50</v>
      </c>
      <c r="H62" s="117">
        <v>50</v>
      </c>
      <c r="I62" s="117">
        <v>50</v>
      </c>
    </row>
    <row r="63" spans="2:19" ht="14.25">
      <c r="B63" s="1" t="s">
        <v>72</v>
      </c>
      <c r="C63" s="1" t="s">
        <v>12</v>
      </c>
      <c r="D63" s="117">
        <f>D62</f>
        <v>50</v>
      </c>
      <c r="E63" s="117">
        <f>IF(ISNUMBER('Výpočet 2'!D12),'Výpočet 2'!D12,"")</f>
        <v>50.1</v>
      </c>
      <c r="F63" s="117">
        <f>IF(ISNUMBER('Výpočet 2'!E12),'Výpočet 2'!E12,"")</f>
        <v>50.3</v>
      </c>
      <c r="G63" s="117"/>
      <c r="H63" s="117"/>
      <c r="I63" s="117"/>
    </row>
    <row r="64" spans="2:19" ht="14.25">
      <c r="B64" s="45" t="s">
        <v>66</v>
      </c>
      <c r="C64" s="1" t="s">
        <v>5</v>
      </c>
      <c r="D64" s="11"/>
      <c r="E64" s="11"/>
      <c r="F64" s="11"/>
      <c r="G64" s="11"/>
      <c r="H64" s="11"/>
      <c r="I64" s="11"/>
    </row>
    <row r="65" spans="2:10" ht="14.25">
      <c r="B65" s="45" t="s">
        <v>67</v>
      </c>
      <c r="C65" s="1" t="s">
        <v>5</v>
      </c>
      <c r="D65" s="12"/>
      <c r="E65" s="11" t="str">
        <f>'Výpočet 2'!D14</f>
        <v/>
      </c>
      <c r="F65" s="11" t="str">
        <f>'Výpočet 2'!E14</f>
        <v/>
      </c>
      <c r="G65" s="11" t="str">
        <f>'Výpočet 2'!F14</f>
        <v/>
      </c>
      <c r="H65" s="11" t="str">
        <f>'Výpočet 2'!G14</f>
        <v/>
      </c>
      <c r="I65" s="11" t="str">
        <f>'Výpočet 2'!H14</f>
        <v/>
      </c>
    </row>
    <row r="66" spans="2:10" ht="15.75">
      <c r="B66" s="1" t="s">
        <v>49</v>
      </c>
      <c r="C66" s="6" t="s">
        <v>38</v>
      </c>
      <c r="D66" s="12"/>
      <c r="E66" s="40" t="str">
        <f>IF(ISNUMBER('Výpočet 2'!D19),'Výpočet 2'!D19,"")</f>
        <v/>
      </c>
      <c r="F66" s="40" t="str">
        <f>IF(ISNUMBER('Výpočet 2'!E19),'Výpočet 2'!E19,"")</f>
        <v/>
      </c>
      <c r="G66" s="40" t="str">
        <f>IF(ISNUMBER('Výpočet 2'!F19),'Výpočet 2'!F19,"")</f>
        <v/>
      </c>
      <c r="H66" s="40" t="str">
        <f>IF(ISNUMBER('Výpočet 2'!G19),'Výpočet 2'!G19,"")</f>
        <v/>
      </c>
      <c r="I66" s="40" t="str">
        <f>IF(ISNUMBER('Výpočet 2'!H19),'Výpočet 2'!H19,"")</f>
        <v/>
      </c>
    </row>
    <row r="67" spans="2:10">
      <c r="B67" s="16" t="s">
        <v>6</v>
      </c>
      <c r="C67" s="6" t="s">
        <v>11</v>
      </c>
      <c r="D67" s="12"/>
      <c r="E67" s="40" t="str">
        <f>IF(ISNUMBER('Výpočet 2'!D20),'Výpočet 2'!D20,"")</f>
        <v/>
      </c>
      <c r="F67" s="40" t="str">
        <f>IF(ISNUMBER('Výpočet 2'!E20),'Výpočet 2'!E20,"")</f>
        <v/>
      </c>
      <c r="G67" s="40" t="str">
        <f>IF(ISNUMBER('Výpočet 2'!F20),'Výpočet 2'!F20,"")</f>
        <v/>
      </c>
      <c r="H67" s="40" t="str">
        <f>IF(ISNUMBER('Výpočet 2'!G20),'Výpočet 2'!G20,"")</f>
        <v/>
      </c>
      <c r="I67" s="40" t="str">
        <f>IF(ISNUMBER('Výpočet 2'!H20),'Výpočet 2'!H20,"")</f>
        <v/>
      </c>
    </row>
    <row r="68" spans="2:10" ht="13.5" thickBot="1">
      <c r="B68" s="1" t="s">
        <v>47</v>
      </c>
      <c r="D68" s="12"/>
      <c r="E68" s="11" t="str">
        <f>IF(ISNUMBER('Výpočet 2'!D21),'Výpočet 2'!D21,"")</f>
        <v/>
      </c>
      <c r="F68" s="11" t="str">
        <f>IF(ISNUMBER('Výpočet 2'!E21),'Výpočet 2'!E21,"")</f>
        <v/>
      </c>
      <c r="G68" s="11" t="str">
        <f>IF(ISNUMBER('Výpočet 2'!F21),'Výpočet 2'!F21,"")</f>
        <v/>
      </c>
      <c r="H68" s="11" t="str">
        <f>IF(ISNUMBER('Výpočet 2'!G21),'Výpočet 2'!G21,"")</f>
        <v/>
      </c>
      <c r="I68" s="11" t="str">
        <f>IF(ISNUMBER('Výpočet 2'!H21),'Výpočet 2'!H21,"")</f>
        <v/>
      </c>
    </row>
    <row r="69" spans="2:10" ht="13.5" thickBot="1">
      <c r="B69" s="1" t="s">
        <v>7</v>
      </c>
      <c r="E69" s="17" t="str">
        <f>IFERROR(AVERAGE(E68:I68),"")</f>
        <v/>
      </c>
    </row>
    <row r="70" spans="2:10" ht="15" customHeight="1">
      <c r="B70" s="1" t="s">
        <v>24</v>
      </c>
      <c r="E70" s="18" t="str">
        <f>IFERROR(_xlfn.STDEV.S(E68:I68),"")</f>
        <v/>
      </c>
    </row>
    <row r="71" spans="2:10">
      <c r="B71" s="1" t="s">
        <v>8</v>
      </c>
      <c r="E71" s="1">
        <f>COUNT(E68:I68)</f>
        <v>0</v>
      </c>
    </row>
    <row r="72" spans="2:10" ht="13.5" thickBot="1">
      <c r="B72" s="1" t="s">
        <v>50</v>
      </c>
      <c r="E72" s="1" t="str">
        <f>IFERROR(TINV(0.05,E71-1),"")</f>
        <v/>
      </c>
    </row>
    <row r="73" spans="2:10" ht="13.5" thickBot="1">
      <c r="B73" s="1" t="s">
        <v>9</v>
      </c>
      <c r="E73" s="19" t="str">
        <f>E69</f>
        <v/>
      </c>
      <c r="F73" s="20" t="s">
        <v>10</v>
      </c>
      <c r="G73" s="23" t="str">
        <f>IFERROR(E72*E70/SQRT(E71),"")</f>
        <v/>
      </c>
    </row>
    <row r="75" spans="2:10" ht="12.75" customHeight="1">
      <c r="B75" s="2" t="s">
        <v>15</v>
      </c>
    </row>
    <row r="76" spans="2:10">
      <c r="B76" s="89"/>
      <c r="C76" s="90"/>
      <c r="D76" s="90"/>
      <c r="E76" s="90"/>
      <c r="F76" s="90"/>
      <c r="G76" s="90"/>
      <c r="H76" s="90"/>
      <c r="I76" s="90"/>
      <c r="J76" s="91"/>
    </row>
    <row r="77" spans="2:10">
      <c r="B77" s="92"/>
      <c r="C77" s="93"/>
      <c r="D77" s="93"/>
      <c r="E77" s="93"/>
      <c r="F77" s="93"/>
      <c r="G77" s="93"/>
      <c r="H77" s="93"/>
      <c r="I77" s="93"/>
      <c r="J77" s="94"/>
    </row>
    <row r="78" spans="2:10">
      <c r="B78" s="92"/>
      <c r="C78" s="93"/>
      <c r="D78" s="93"/>
      <c r="E78" s="93"/>
      <c r="F78" s="93"/>
      <c r="G78" s="93"/>
      <c r="H78" s="93"/>
      <c r="I78" s="93"/>
      <c r="J78" s="94"/>
    </row>
    <row r="79" spans="2:10">
      <c r="B79" s="92"/>
      <c r="C79" s="93"/>
      <c r="D79" s="93"/>
      <c r="E79" s="93"/>
      <c r="F79" s="93"/>
      <c r="G79" s="93"/>
      <c r="H79" s="93"/>
      <c r="I79" s="93"/>
      <c r="J79" s="94"/>
    </row>
    <row r="80" spans="2:10">
      <c r="B80" s="92"/>
      <c r="C80" s="93"/>
      <c r="D80" s="93"/>
      <c r="E80" s="93"/>
      <c r="F80" s="93"/>
      <c r="G80" s="93"/>
      <c r="H80" s="93"/>
      <c r="I80" s="93"/>
      <c r="J80" s="94"/>
    </row>
    <row r="81" spans="2:10">
      <c r="B81" s="92"/>
      <c r="C81" s="93"/>
      <c r="D81" s="93"/>
      <c r="E81" s="93"/>
      <c r="F81" s="93"/>
      <c r="G81" s="93"/>
      <c r="H81" s="93"/>
      <c r="I81" s="93"/>
      <c r="J81" s="94"/>
    </row>
    <row r="82" spans="2:10">
      <c r="B82" s="95"/>
      <c r="C82" s="96"/>
      <c r="D82" s="96"/>
      <c r="E82" s="96"/>
      <c r="F82" s="96"/>
      <c r="G82" s="96"/>
      <c r="H82" s="96"/>
      <c r="I82" s="96"/>
      <c r="J82" s="97"/>
    </row>
    <row r="96" spans="2:10" ht="15.75" customHeight="1"/>
    <row r="99" ht="12.75" customHeight="1"/>
  </sheetData>
  <mergeCells count="15">
    <mergeCell ref="B40:J45"/>
    <mergeCell ref="K41:S56"/>
    <mergeCell ref="B48:J57"/>
    <mergeCell ref="B76:J82"/>
    <mergeCell ref="B4:C4"/>
    <mergeCell ref="D4:J4"/>
    <mergeCell ref="B5:C5"/>
    <mergeCell ref="D5:J5"/>
    <mergeCell ref="K5:S20"/>
    <mergeCell ref="B6:C6"/>
    <mergeCell ref="D6:J6"/>
    <mergeCell ref="B7:C7"/>
    <mergeCell ref="D7:J7"/>
    <mergeCell ref="B10:J14"/>
    <mergeCell ref="B15:J19"/>
  </mergeCells>
  <conditionalFormatting sqref="E69:G73">
    <cfRule type="cellIs" priority="1" operator="equal">
      <formula>0</formula>
    </cfRule>
    <cfRule type="containsErrors" dxfId="1" priority="2">
      <formula>ISERROR(E69)</formula>
    </cfRule>
  </conditionalFormatting>
  <pageMargins left="0.7" right="0.7" top="0.78740157499999996" bottom="0.78740157499999996" header="0.3" footer="0.3"/>
  <pageSetup paperSize="9" orientation="portrait" horizontalDpi="120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59999389629810485"/>
  </sheetPr>
  <dimension ref="B1:H21"/>
  <sheetViews>
    <sheetView workbookViewId="0">
      <selection activeCell="D12" sqref="D12:H12"/>
    </sheetView>
  </sheetViews>
  <sheetFormatPr defaultRowHeight="15"/>
  <cols>
    <col min="1" max="1" width="3.140625" customWidth="1"/>
    <col min="2" max="2" width="8.85546875" customWidth="1"/>
    <col min="4" max="4" width="14.140625" bestFit="1" customWidth="1"/>
  </cols>
  <sheetData>
    <row r="1" spans="2:8" ht="15.75" thickBot="1"/>
    <row r="2" spans="2:8" ht="15.75" thickBot="1">
      <c r="D2" s="49" t="s">
        <v>64</v>
      </c>
      <c r="E2" s="33"/>
      <c r="F2" s="1" t="s">
        <v>5</v>
      </c>
    </row>
    <row r="3" spans="2:8" ht="15.75">
      <c r="D3" s="9" t="s">
        <v>60</v>
      </c>
      <c r="E3" s="46" t="str">
        <f>IF(ISNUMBER('Student 2'!H34),'Student 2'!H34,"")</f>
        <v/>
      </c>
      <c r="F3" s="1" t="s">
        <v>45</v>
      </c>
    </row>
    <row r="4" spans="2:8" ht="15.75">
      <c r="D4" s="9" t="s">
        <v>61</v>
      </c>
      <c r="E4" s="46">
        <f>IF(ISNUMBER('Student 2'!I22),'Student 2'!I22,"")</f>
        <v>0</v>
      </c>
      <c r="F4" s="6" t="s">
        <v>38</v>
      </c>
    </row>
    <row r="5" spans="2:8" ht="16.5" thickBot="1">
      <c r="D5" s="7" t="s">
        <v>36</v>
      </c>
      <c r="E5" s="8">
        <v>18.9984</v>
      </c>
      <c r="F5" s="6" t="s">
        <v>37</v>
      </c>
    </row>
    <row r="6" spans="2:8" ht="15.75" thickBot="1">
      <c r="D6" s="7" t="s">
        <v>48</v>
      </c>
      <c r="E6" s="33"/>
      <c r="F6" s="6" t="s">
        <v>11</v>
      </c>
    </row>
    <row r="8" spans="2:8" ht="15.75" thickBot="1">
      <c r="D8" s="70"/>
      <c r="E8" s="70"/>
      <c r="F8" s="70"/>
      <c r="G8" s="70"/>
      <c r="H8" s="70"/>
    </row>
    <row r="9" spans="2:8">
      <c r="B9" s="1" t="s">
        <v>62</v>
      </c>
      <c r="C9" s="1" t="s">
        <v>12</v>
      </c>
      <c r="D9" s="24">
        <v>0.1</v>
      </c>
      <c r="E9" s="25">
        <v>0.2</v>
      </c>
      <c r="F9" s="25">
        <v>0.4</v>
      </c>
      <c r="G9" s="25">
        <v>0.8</v>
      </c>
      <c r="H9" s="26">
        <v>1</v>
      </c>
    </row>
    <row r="10" spans="2:8">
      <c r="B10" s="45" t="s">
        <v>65</v>
      </c>
      <c r="C10" s="1" t="s">
        <v>12</v>
      </c>
      <c r="D10" s="74">
        <f>D9</f>
        <v>0.1</v>
      </c>
      <c r="E10" s="73">
        <f>D10+E9</f>
        <v>0.30000000000000004</v>
      </c>
      <c r="F10" s="73"/>
      <c r="G10" s="73"/>
      <c r="H10" s="75"/>
    </row>
    <row r="11" spans="2:8">
      <c r="B11" s="1" t="s">
        <v>63</v>
      </c>
      <c r="C11" s="1" t="s">
        <v>12</v>
      </c>
      <c r="D11" s="27">
        <v>50</v>
      </c>
      <c r="E11" s="10">
        <v>50</v>
      </c>
      <c r="F11" s="10">
        <v>50</v>
      </c>
      <c r="G11" s="10">
        <v>50</v>
      </c>
      <c r="H11" s="28">
        <v>50</v>
      </c>
    </row>
    <row r="12" spans="2:8">
      <c r="B12" s="1" t="s">
        <v>39</v>
      </c>
      <c r="C12" s="1" t="s">
        <v>12</v>
      </c>
      <c r="D12" s="74">
        <f>D11+D10</f>
        <v>50.1</v>
      </c>
      <c r="E12" s="73">
        <f>E11+E10</f>
        <v>50.3</v>
      </c>
      <c r="F12" s="73"/>
      <c r="G12" s="73"/>
      <c r="H12" s="75"/>
    </row>
    <row r="13" spans="2:8">
      <c r="B13" s="45" t="s">
        <v>68</v>
      </c>
      <c r="C13" s="1" t="s">
        <v>5</v>
      </c>
      <c r="D13" s="29"/>
      <c r="E13" s="11"/>
      <c r="F13" s="11"/>
      <c r="G13" s="11"/>
      <c r="H13" s="30"/>
    </row>
    <row r="14" spans="2:8" ht="15.75" thickBot="1">
      <c r="B14" s="45" t="s">
        <v>67</v>
      </c>
      <c r="C14" s="1" t="s">
        <v>5</v>
      </c>
      <c r="D14" s="67" t="str">
        <f>IF(AND(ISNUMBER($E$2),ISNUMBER(D13)),D13-$E$2,"")</f>
        <v/>
      </c>
      <c r="E14" s="68" t="str">
        <f t="shared" ref="E14:H14" si="0">IF(AND(ISNUMBER($E$2),ISNUMBER(E13)),E13-$E$2,"")</f>
        <v/>
      </c>
      <c r="F14" s="68" t="str">
        <f t="shared" si="0"/>
        <v/>
      </c>
      <c r="G14" s="68" t="str">
        <f t="shared" si="0"/>
        <v/>
      </c>
      <c r="H14" s="69" t="str">
        <f t="shared" si="0"/>
        <v/>
      </c>
    </row>
    <row r="15" spans="2:8">
      <c r="B15" s="51" t="s">
        <v>55</v>
      </c>
      <c r="C15" s="52" t="s">
        <v>59</v>
      </c>
      <c r="D15" s="47"/>
      <c r="E15" s="43"/>
      <c r="F15" s="43"/>
      <c r="G15" s="43"/>
      <c r="H15" s="44"/>
    </row>
    <row r="16" spans="2:8">
      <c r="B16" s="53" t="s">
        <v>56</v>
      </c>
      <c r="C16" s="54" t="s">
        <v>59</v>
      </c>
      <c r="D16" s="39"/>
      <c r="E16" s="40"/>
      <c r="F16" s="40"/>
      <c r="G16" s="40"/>
      <c r="H16" s="41"/>
    </row>
    <row r="17" spans="2:8">
      <c r="B17" s="55" t="s">
        <v>57</v>
      </c>
      <c r="C17" s="55" t="s">
        <v>59</v>
      </c>
      <c r="D17" s="42"/>
      <c r="E17" s="34"/>
      <c r="F17" s="34"/>
      <c r="G17" s="34"/>
      <c r="H17" s="35"/>
    </row>
    <row r="18" spans="2:8" ht="15.75" thickBot="1">
      <c r="B18" s="56" t="s">
        <v>58</v>
      </c>
      <c r="C18" s="56" t="s">
        <v>59</v>
      </c>
      <c r="D18" s="42"/>
      <c r="E18" s="71"/>
      <c r="F18" s="71"/>
      <c r="G18" s="71"/>
      <c r="H18" s="72"/>
    </row>
    <row r="19" spans="2:8" ht="15.75">
      <c r="B19" s="1" t="s">
        <v>49</v>
      </c>
      <c r="C19" s="6" t="s">
        <v>38</v>
      </c>
      <c r="D19" s="36"/>
      <c r="E19" s="37"/>
      <c r="F19" s="37"/>
      <c r="G19" s="37"/>
      <c r="H19" s="38"/>
    </row>
    <row r="20" spans="2:8">
      <c r="B20" s="16" t="s">
        <v>6</v>
      </c>
      <c r="C20" s="6" t="s">
        <v>11</v>
      </c>
      <c r="D20" s="39"/>
      <c r="E20" s="40"/>
      <c r="F20" s="40"/>
      <c r="G20" s="40"/>
      <c r="H20" s="41"/>
    </row>
    <row r="21" spans="2:8" ht="15.75" thickBot="1">
      <c r="B21" s="1" t="s">
        <v>47</v>
      </c>
      <c r="C21" s="1"/>
      <c r="D21" s="48"/>
      <c r="E21" s="31"/>
      <c r="F21" s="31"/>
      <c r="G21" s="31"/>
      <c r="H21" s="32"/>
    </row>
  </sheetData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</sheetPr>
  <dimension ref="B1:S99"/>
  <sheetViews>
    <sheetView showGridLines="0" topLeftCell="A21" zoomScale="130" zoomScaleNormal="130" workbookViewId="0">
      <selection activeCell="U26" sqref="U26"/>
    </sheetView>
  </sheetViews>
  <sheetFormatPr defaultColWidth="9.140625" defaultRowHeight="12.75"/>
  <cols>
    <col min="1" max="1" width="2.85546875" style="1" customWidth="1"/>
    <col min="2" max="2" width="8.7109375" style="1" customWidth="1"/>
    <col min="3" max="3" width="9.42578125" style="1" customWidth="1"/>
    <col min="4" max="10" width="8.7109375" style="1" customWidth="1"/>
    <col min="11" max="16384" width="9.140625" style="1"/>
  </cols>
  <sheetData>
    <row r="1" spans="2:19" ht="15" customHeight="1"/>
    <row r="2" spans="2:19" ht="15.75">
      <c r="B2" s="21" t="s">
        <v>0</v>
      </c>
      <c r="K2" s="2" t="s">
        <v>20</v>
      </c>
    </row>
    <row r="4" spans="2:19">
      <c r="B4" s="85" t="s">
        <v>3</v>
      </c>
      <c r="C4" s="85"/>
      <c r="D4" s="88"/>
      <c r="E4" s="88"/>
      <c r="F4" s="88"/>
      <c r="G4" s="88"/>
      <c r="H4" s="88"/>
      <c r="I4" s="88"/>
      <c r="J4" s="88"/>
      <c r="K4" s="1" t="s">
        <v>21</v>
      </c>
    </row>
    <row r="5" spans="2:19">
      <c r="B5" s="85" t="s">
        <v>4</v>
      </c>
      <c r="C5" s="85"/>
      <c r="D5" s="88"/>
      <c r="E5" s="88"/>
      <c r="F5" s="88"/>
      <c r="G5" s="88"/>
      <c r="H5" s="88"/>
      <c r="I5" s="88"/>
      <c r="J5" s="88"/>
      <c r="K5" s="107"/>
      <c r="L5" s="108"/>
      <c r="M5" s="108"/>
      <c r="N5" s="108"/>
      <c r="O5" s="108"/>
      <c r="P5" s="108"/>
      <c r="Q5" s="108"/>
      <c r="R5" s="108"/>
      <c r="S5" s="109"/>
    </row>
    <row r="6" spans="2:19">
      <c r="B6" s="85" t="s">
        <v>1</v>
      </c>
      <c r="C6" s="85"/>
      <c r="D6" s="88"/>
      <c r="E6" s="88"/>
      <c r="F6" s="88"/>
      <c r="G6" s="88"/>
      <c r="H6" s="88"/>
      <c r="I6" s="88"/>
      <c r="J6" s="88"/>
      <c r="K6" s="110"/>
      <c r="L6" s="111"/>
      <c r="M6" s="111"/>
      <c r="N6" s="111"/>
      <c r="O6" s="111"/>
      <c r="P6" s="111"/>
      <c r="Q6" s="111"/>
      <c r="R6" s="111"/>
      <c r="S6" s="112"/>
    </row>
    <row r="7" spans="2:19">
      <c r="B7" s="85" t="s">
        <v>2</v>
      </c>
      <c r="C7" s="85"/>
      <c r="D7" s="88"/>
      <c r="E7" s="88"/>
      <c r="F7" s="88"/>
      <c r="G7" s="88"/>
      <c r="H7" s="88"/>
      <c r="I7" s="88"/>
      <c r="J7" s="88"/>
      <c r="K7" s="110"/>
      <c r="L7" s="111"/>
      <c r="M7" s="111"/>
      <c r="N7" s="111"/>
      <c r="O7" s="111"/>
      <c r="P7" s="111"/>
      <c r="Q7" s="111"/>
      <c r="R7" s="111"/>
      <c r="S7" s="112"/>
    </row>
    <row r="8" spans="2:19">
      <c r="K8" s="110"/>
      <c r="L8" s="111"/>
      <c r="M8" s="111"/>
      <c r="N8" s="111"/>
      <c r="O8" s="111"/>
      <c r="P8" s="111"/>
      <c r="Q8" s="111"/>
      <c r="R8" s="111"/>
      <c r="S8" s="112"/>
    </row>
    <row r="9" spans="2:19">
      <c r="B9" s="4" t="s">
        <v>28</v>
      </c>
      <c r="C9" s="3"/>
      <c r="D9" s="3"/>
      <c r="E9" s="3"/>
      <c r="F9" s="3"/>
      <c r="G9" s="3"/>
      <c r="H9" s="3"/>
      <c r="I9" s="3"/>
      <c r="K9" s="110"/>
      <c r="L9" s="111"/>
      <c r="M9" s="111"/>
      <c r="N9" s="111"/>
      <c r="O9" s="111"/>
      <c r="P9" s="111"/>
      <c r="Q9" s="111"/>
      <c r="R9" s="111"/>
      <c r="S9" s="112"/>
    </row>
    <row r="10" spans="2:19">
      <c r="B10" s="98" t="s">
        <v>53</v>
      </c>
      <c r="C10" s="99"/>
      <c r="D10" s="99"/>
      <c r="E10" s="99"/>
      <c r="F10" s="99"/>
      <c r="G10" s="99"/>
      <c r="H10" s="99"/>
      <c r="I10" s="99"/>
      <c r="J10" s="100"/>
      <c r="K10" s="110"/>
      <c r="L10" s="111"/>
      <c r="M10" s="111"/>
      <c r="N10" s="111"/>
      <c r="O10" s="111"/>
      <c r="P10" s="111"/>
      <c r="Q10" s="111"/>
      <c r="R10" s="111"/>
      <c r="S10" s="112"/>
    </row>
    <row r="11" spans="2:19">
      <c r="B11" s="101"/>
      <c r="C11" s="102"/>
      <c r="D11" s="102"/>
      <c r="E11" s="102"/>
      <c r="F11" s="102"/>
      <c r="G11" s="102"/>
      <c r="H11" s="102"/>
      <c r="I11" s="102"/>
      <c r="J11" s="103"/>
      <c r="K11" s="110"/>
      <c r="L11" s="111"/>
      <c r="M11" s="111"/>
      <c r="N11" s="111"/>
      <c r="O11" s="111"/>
      <c r="P11" s="111"/>
      <c r="Q11" s="111"/>
      <c r="R11" s="111"/>
      <c r="S11" s="112"/>
    </row>
    <row r="12" spans="2:19">
      <c r="B12" s="101"/>
      <c r="C12" s="102"/>
      <c r="D12" s="102"/>
      <c r="E12" s="102"/>
      <c r="F12" s="102"/>
      <c r="G12" s="102"/>
      <c r="H12" s="102"/>
      <c r="I12" s="102"/>
      <c r="J12" s="103"/>
      <c r="K12" s="110"/>
      <c r="L12" s="111"/>
      <c r="M12" s="111"/>
      <c r="N12" s="111"/>
      <c r="O12" s="111"/>
      <c r="P12" s="111"/>
      <c r="Q12" s="111"/>
      <c r="R12" s="111"/>
      <c r="S12" s="112"/>
    </row>
    <row r="13" spans="2:19">
      <c r="B13" s="101"/>
      <c r="C13" s="102"/>
      <c r="D13" s="102"/>
      <c r="E13" s="102"/>
      <c r="F13" s="102"/>
      <c r="G13" s="102"/>
      <c r="H13" s="102"/>
      <c r="I13" s="102"/>
      <c r="J13" s="103"/>
      <c r="K13" s="110"/>
      <c r="L13" s="111"/>
      <c r="M13" s="111"/>
      <c r="N13" s="111"/>
      <c r="O13" s="111"/>
      <c r="P13" s="111"/>
      <c r="Q13" s="111"/>
      <c r="R13" s="111"/>
      <c r="S13" s="112"/>
    </row>
    <row r="14" spans="2:19">
      <c r="B14" s="104"/>
      <c r="C14" s="105"/>
      <c r="D14" s="105"/>
      <c r="E14" s="105"/>
      <c r="F14" s="105"/>
      <c r="G14" s="105"/>
      <c r="H14" s="105"/>
      <c r="I14" s="105"/>
      <c r="J14" s="106"/>
      <c r="K14" s="110"/>
      <c r="L14" s="111"/>
      <c r="M14" s="111"/>
      <c r="N14" s="111"/>
      <c r="O14" s="111"/>
      <c r="P14" s="111"/>
      <c r="Q14" s="111"/>
      <c r="R14" s="111"/>
      <c r="S14" s="112"/>
    </row>
    <row r="15" spans="2:19">
      <c r="B15" s="98" t="s">
        <v>52</v>
      </c>
      <c r="C15" s="99"/>
      <c r="D15" s="99"/>
      <c r="E15" s="99"/>
      <c r="F15" s="99"/>
      <c r="G15" s="99"/>
      <c r="H15" s="99"/>
      <c r="I15" s="99"/>
      <c r="J15" s="100"/>
      <c r="K15" s="110"/>
      <c r="L15" s="111"/>
      <c r="M15" s="111"/>
      <c r="N15" s="111"/>
      <c r="O15" s="111"/>
      <c r="P15" s="111"/>
      <c r="Q15" s="111"/>
      <c r="R15" s="111"/>
      <c r="S15" s="112"/>
    </row>
    <row r="16" spans="2:19">
      <c r="B16" s="101"/>
      <c r="C16" s="102"/>
      <c r="D16" s="102"/>
      <c r="E16" s="102"/>
      <c r="F16" s="102"/>
      <c r="G16" s="102"/>
      <c r="H16" s="102"/>
      <c r="I16" s="102"/>
      <c r="J16" s="103"/>
      <c r="K16" s="110"/>
      <c r="L16" s="111"/>
      <c r="M16" s="111"/>
      <c r="N16" s="111"/>
      <c r="O16" s="111"/>
      <c r="P16" s="111"/>
      <c r="Q16" s="111"/>
      <c r="R16" s="111"/>
      <c r="S16" s="112"/>
    </row>
    <row r="17" spans="2:19">
      <c r="B17" s="101"/>
      <c r="C17" s="102"/>
      <c r="D17" s="102"/>
      <c r="E17" s="102"/>
      <c r="F17" s="102"/>
      <c r="G17" s="102"/>
      <c r="H17" s="102"/>
      <c r="I17" s="102"/>
      <c r="J17" s="103"/>
      <c r="K17" s="110"/>
      <c r="L17" s="111"/>
      <c r="M17" s="111"/>
      <c r="N17" s="111"/>
      <c r="O17" s="111"/>
      <c r="P17" s="111"/>
      <c r="Q17" s="111"/>
      <c r="R17" s="111"/>
      <c r="S17" s="112"/>
    </row>
    <row r="18" spans="2:19">
      <c r="B18" s="101"/>
      <c r="C18" s="102"/>
      <c r="D18" s="102"/>
      <c r="E18" s="102"/>
      <c r="F18" s="102"/>
      <c r="G18" s="102"/>
      <c r="H18" s="102"/>
      <c r="I18" s="102"/>
      <c r="J18" s="103"/>
      <c r="K18" s="110"/>
      <c r="L18" s="111"/>
      <c r="M18" s="111"/>
      <c r="N18" s="111"/>
      <c r="O18" s="111"/>
      <c r="P18" s="111"/>
      <c r="Q18" s="111"/>
      <c r="R18" s="111"/>
      <c r="S18" s="112"/>
    </row>
    <row r="19" spans="2:19">
      <c r="B19" s="104"/>
      <c r="C19" s="105"/>
      <c r="D19" s="105"/>
      <c r="E19" s="105"/>
      <c r="F19" s="105"/>
      <c r="G19" s="105"/>
      <c r="H19" s="105"/>
      <c r="I19" s="105"/>
      <c r="J19" s="106"/>
      <c r="K19" s="110"/>
      <c r="L19" s="111"/>
      <c r="M19" s="111"/>
      <c r="N19" s="111"/>
      <c r="O19" s="111"/>
      <c r="P19" s="111"/>
      <c r="Q19" s="111"/>
      <c r="R19" s="111"/>
      <c r="S19" s="112"/>
    </row>
    <row r="20" spans="2:19">
      <c r="K20" s="113"/>
      <c r="L20" s="114"/>
      <c r="M20" s="114"/>
      <c r="N20" s="114"/>
      <c r="O20" s="114"/>
      <c r="P20" s="114"/>
      <c r="Q20" s="114"/>
      <c r="R20" s="114"/>
      <c r="S20" s="115"/>
    </row>
    <row r="21" spans="2:19">
      <c r="B21" s="2" t="s">
        <v>13</v>
      </c>
    </row>
    <row r="22" spans="2:19" ht="15.75">
      <c r="B22" s="5" t="s">
        <v>34</v>
      </c>
      <c r="C22" s="50"/>
      <c r="D22" s="6" t="s">
        <v>35</v>
      </c>
      <c r="E22" s="7" t="s">
        <v>36</v>
      </c>
      <c r="F22" s="8">
        <v>18.9984</v>
      </c>
      <c r="G22" s="6" t="s">
        <v>37</v>
      </c>
      <c r="H22" s="9" t="s">
        <v>54</v>
      </c>
      <c r="I22" s="50"/>
      <c r="J22" s="6" t="s">
        <v>38</v>
      </c>
      <c r="K22" s="1" t="s">
        <v>22</v>
      </c>
    </row>
    <row r="23" spans="2:19">
      <c r="K23" s="58"/>
      <c r="L23" s="59"/>
      <c r="M23" s="59"/>
      <c r="N23" s="59"/>
      <c r="O23" s="59"/>
      <c r="P23" s="59"/>
      <c r="Q23" s="59"/>
      <c r="R23" s="59"/>
      <c r="S23" s="60"/>
    </row>
    <row r="24" spans="2:19" ht="14.25">
      <c r="B24" s="1" t="s">
        <v>69</v>
      </c>
      <c r="C24" s="1" t="s">
        <v>12</v>
      </c>
      <c r="D24" s="10">
        <v>0</v>
      </c>
      <c r="E24" s="10">
        <v>0.1</v>
      </c>
      <c r="F24" s="10">
        <v>0.2</v>
      </c>
      <c r="G24" s="10">
        <v>0.3</v>
      </c>
      <c r="H24" s="10">
        <v>0.4</v>
      </c>
      <c r="I24" s="10">
        <v>0.8</v>
      </c>
      <c r="J24" s="10">
        <v>1</v>
      </c>
      <c r="K24" s="61"/>
      <c r="L24" s="66"/>
      <c r="M24" s="66"/>
      <c r="N24" s="66"/>
      <c r="O24" s="66"/>
      <c r="P24" s="66"/>
      <c r="Q24" s="66"/>
      <c r="R24" s="66"/>
      <c r="S24" s="62"/>
    </row>
    <row r="25" spans="2:19" ht="14.25">
      <c r="B25" s="1" t="s">
        <v>70</v>
      </c>
      <c r="C25" s="1" t="s">
        <v>12</v>
      </c>
      <c r="D25" s="73">
        <f>D24</f>
        <v>0</v>
      </c>
      <c r="E25" s="73">
        <f>D25+E24</f>
        <v>0.1</v>
      </c>
      <c r="F25" s="73">
        <f>E25+F24</f>
        <v>0.30000000000000004</v>
      </c>
      <c r="G25" s="73"/>
      <c r="H25" s="73"/>
      <c r="I25" s="73"/>
      <c r="J25" s="73"/>
      <c r="K25" s="61"/>
      <c r="L25" s="66"/>
      <c r="M25" s="66"/>
      <c r="N25" s="66"/>
      <c r="O25" s="66"/>
      <c r="P25" s="66"/>
      <c r="Q25" s="66"/>
      <c r="R25" s="66"/>
      <c r="S25" s="62"/>
    </row>
    <row r="26" spans="2:19" ht="14.25">
      <c r="B26" s="1" t="s">
        <v>71</v>
      </c>
      <c r="C26" s="1" t="s">
        <v>12</v>
      </c>
      <c r="D26" s="10">
        <v>50</v>
      </c>
      <c r="E26" s="10">
        <v>50</v>
      </c>
      <c r="F26" s="10">
        <v>50</v>
      </c>
      <c r="G26" s="10">
        <v>50</v>
      </c>
      <c r="H26" s="10">
        <v>50</v>
      </c>
      <c r="I26" s="10">
        <v>50</v>
      </c>
      <c r="J26" s="10">
        <v>50</v>
      </c>
      <c r="K26" s="61"/>
      <c r="L26" s="66"/>
      <c r="M26" s="66"/>
      <c r="N26" s="66"/>
      <c r="O26" s="66"/>
      <c r="P26" s="66"/>
      <c r="Q26" s="66"/>
      <c r="R26" s="66"/>
      <c r="S26" s="62"/>
    </row>
    <row r="27" spans="2:19" ht="14.25">
      <c r="B27" s="1" t="s">
        <v>72</v>
      </c>
      <c r="C27" s="1" t="s">
        <v>12</v>
      </c>
      <c r="D27" s="73"/>
      <c r="E27" s="73"/>
      <c r="F27" s="73"/>
      <c r="G27" s="73"/>
      <c r="H27" s="73"/>
      <c r="I27" s="73"/>
      <c r="J27" s="73"/>
      <c r="K27" s="61"/>
      <c r="L27" s="66"/>
      <c r="M27" s="66"/>
      <c r="N27" s="66"/>
      <c r="O27" s="66"/>
      <c r="P27" s="66"/>
      <c r="Q27" s="66"/>
      <c r="R27" s="66"/>
      <c r="S27" s="62"/>
    </row>
    <row r="28" spans="2:19" ht="15.75">
      <c r="B28" s="1" t="s">
        <v>40</v>
      </c>
      <c r="C28" s="6" t="s">
        <v>38</v>
      </c>
      <c r="D28" s="11">
        <v>0</v>
      </c>
      <c r="E28" s="73"/>
      <c r="F28" s="73"/>
      <c r="G28" s="73"/>
      <c r="H28" s="73"/>
      <c r="I28" s="73"/>
      <c r="J28" s="73"/>
      <c r="K28" s="61"/>
      <c r="L28" s="66"/>
      <c r="M28" s="66"/>
      <c r="N28" s="66"/>
      <c r="O28" s="66"/>
      <c r="P28" s="66"/>
      <c r="Q28" s="66"/>
      <c r="R28" s="66"/>
      <c r="S28" s="62"/>
    </row>
    <row r="29" spans="2:19" ht="15">
      <c r="B29" s="1" t="s">
        <v>41</v>
      </c>
      <c r="C29" s="6"/>
      <c r="D29" s="12"/>
      <c r="E29" s="73"/>
      <c r="F29" s="73"/>
      <c r="G29" s="73"/>
      <c r="H29" s="73"/>
      <c r="I29" s="73"/>
      <c r="J29" s="73"/>
      <c r="K29" s="61"/>
      <c r="L29" s="66"/>
      <c r="M29" s="66"/>
      <c r="N29" s="66"/>
      <c r="O29" s="66"/>
      <c r="P29" s="66"/>
      <c r="Q29" s="66"/>
      <c r="R29" s="66"/>
      <c r="S29" s="62"/>
    </row>
    <row r="30" spans="2:19" ht="14.25">
      <c r="B30" s="45" t="s">
        <v>42</v>
      </c>
      <c r="C30" s="1" t="s">
        <v>5</v>
      </c>
      <c r="D30" s="11"/>
      <c r="E30" s="11"/>
      <c r="F30" s="11"/>
      <c r="G30" s="11"/>
      <c r="H30" s="11"/>
      <c r="I30" s="11"/>
      <c r="J30" s="11"/>
      <c r="K30" s="61"/>
      <c r="L30" s="66"/>
      <c r="M30" s="66"/>
      <c r="N30" s="66"/>
      <c r="O30" s="66"/>
      <c r="P30" s="66"/>
      <c r="Q30" s="66"/>
      <c r="R30" s="66"/>
      <c r="S30" s="62"/>
    </row>
    <row r="31" spans="2:19" ht="14.25">
      <c r="B31" s="1" t="s">
        <v>43</v>
      </c>
      <c r="C31" s="1" t="s">
        <v>5</v>
      </c>
      <c r="D31" s="11"/>
      <c r="E31" s="11"/>
      <c r="F31" s="11"/>
      <c r="G31" s="11"/>
      <c r="H31" s="11"/>
      <c r="I31" s="11"/>
      <c r="J31" s="11"/>
      <c r="K31" s="61"/>
      <c r="L31" s="66"/>
      <c r="M31" s="66"/>
      <c r="N31" s="66"/>
      <c r="O31" s="66"/>
      <c r="P31" s="66"/>
      <c r="Q31" s="66"/>
      <c r="R31" s="66"/>
      <c r="S31" s="62"/>
    </row>
    <row r="32" spans="2:19" ht="14.25">
      <c r="B32" s="1" t="s">
        <v>44</v>
      </c>
      <c r="C32" s="1" t="s">
        <v>5</v>
      </c>
      <c r="D32" s="11"/>
      <c r="E32" s="11"/>
      <c r="F32" s="11"/>
      <c r="G32" s="11"/>
      <c r="H32" s="11"/>
      <c r="I32" s="11"/>
      <c r="J32" s="11"/>
      <c r="K32" s="61"/>
      <c r="L32" s="66"/>
      <c r="M32" s="66"/>
      <c r="N32" s="66"/>
      <c r="O32" s="66"/>
      <c r="P32" s="66"/>
      <c r="Q32" s="66"/>
      <c r="R32" s="66"/>
      <c r="S32" s="62"/>
    </row>
    <row r="33" spans="2:19">
      <c r="C33" s="13" t="s">
        <v>21</v>
      </c>
      <c r="D33" s="13" t="s">
        <v>22</v>
      </c>
      <c r="E33" s="13" t="s">
        <v>23</v>
      </c>
      <c r="H33" s="13" t="s">
        <v>7</v>
      </c>
      <c r="K33" s="61"/>
      <c r="L33" s="66"/>
      <c r="M33" s="66"/>
      <c r="N33" s="66"/>
      <c r="O33" s="66"/>
      <c r="P33" s="66"/>
      <c r="Q33" s="66"/>
      <c r="R33" s="66"/>
      <c r="S33" s="62"/>
    </row>
    <row r="34" spans="2:19" ht="15">
      <c r="B34" s="9" t="s">
        <v>32</v>
      </c>
      <c r="C34" s="50"/>
      <c r="D34" s="50"/>
      <c r="E34" s="50"/>
      <c r="F34" s="1" t="s">
        <v>45</v>
      </c>
      <c r="H34" s="11"/>
      <c r="I34" s="1" t="s">
        <v>45</v>
      </c>
      <c r="K34" s="61"/>
      <c r="L34" s="66"/>
      <c r="M34" s="66"/>
      <c r="N34" s="66"/>
      <c r="O34" s="66"/>
      <c r="P34" s="66"/>
      <c r="Q34" s="66"/>
      <c r="R34" s="66"/>
      <c r="S34" s="62"/>
    </row>
    <row r="35" spans="2:19">
      <c r="B35" s="9" t="s">
        <v>33</v>
      </c>
      <c r="C35" s="11"/>
      <c r="D35" s="11"/>
      <c r="E35" s="11"/>
      <c r="F35" s="1" t="s">
        <v>5</v>
      </c>
      <c r="H35" s="11"/>
      <c r="I35" s="1" t="s">
        <v>5</v>
      </c>
      <c r="K35" s="61"/>
      <c r="L35" s="66"/>
      <c r="M35" s="66"/>
      <c r="N35" s="66"/>
      <c r="O35" s="66"/>
      <c r="P35" s="66"/>
      <c r="Q35" s="66"/>
      <c r="R35" s="66"/>
      <c r="S35" s="62"/>
    </row>
    <row r="36" spans="2:19">
      <c r="K36" s="61"/>
      <c r="L36" s="66"/>
      <c r="M36" s="66"/>
      <c r="N36" s="66"/>
      <c r="O36" s="66"/>
      <c r="P36" s="66"/>
      <c r="Q36" s="66"/>
      <c r="R36" s="66"/>
      <c r="S36" s="62"/>
    </row>
    <row r="37" spans="2:19" ht="15" customHeight="1">
      <c r="B37" s="1" t="s">
        <v>16</v>
      </c>
      <c r="E37" s="13" t="s">
        <v>17</v>
      </c>
      <c r="F37" s="11"/>
      <c r="G37" s="13" t="s">
        <v>18</v>
      </c>
      <c r="H37" s="11"/>
      <c r="I37" s="6" t="s">
        <v>38</v>
      </c>
      <c r="J37" s="6"/>
      <c r="K37" s="61"/>
      <c r="L37" s="66"/>
      <c r="M37" s="66"/>
      <c r="N37" s="66"/>
      <c r="O37" s="66"/>
      <c r="P37" s="66"/>
      <c r="Q37" s="66"/>
      <c r="R37" s="66"/>
      <c r="S37" s="62"/>
    </row>
    <row r="38" spans="2:19">
      <c r="B38" s="2" t="s">
        <v>19</v>
      </c>
      <c r="E38" s="13"/>
      <c r="G38" s="13"/>
      <c r="I38" s="6"/>
      <c r="K38" s="63"/>
      <c r="L38" s="64"/>
      <c r="M38" s="64"/>
      <c r="N38" s="64"/>
      <c r="O38" s="64"/>
      <c r="P38" s="64"/>
      <c r="Q38" s="64"/>
      <c r="R38" s="64"/>
      <c r="S38" s="65"/>
    </row>
    <row r="39" spans="2:19">
      <c r="B39" s="4"/>
      <c r="C39" s="3"/>
      <c r="D39" s="3"/>
      <c r="E39" s="7" t="s">
        <v>46</v>
      </c>
      <c r="F39" s="14"/>
      <c r="G39" s="6" t="s">
        <v>5</v>
      </c>
      <c r="H39" s="3"/>
      <c r="I39" s="3"/>
    </row>
    <row r="40" spans="2:19">
      <c r="B40" s="76" t="s">
        <v>51</v>
      </c>
      <c r="C40" s="77"/>
      <c r="D40" s="77"/>
      <c r="E40" s="77"/>
      <c r="F40" s="77"/>
      <c r="G40" s="77"/>
      <c r="H40" s="77"/>
      <c r="I40" s="77"/>
      <c r="J40" s="78"/>
      <c r="K40" s="1" t="s">
        <v>23</v>
      </c>
    </row>
    <row r="41" spans="2:19">
      <c r="B41" s="79"/>
      <c r="C41" s="80"/>
      <c r="D41" s="80"/>
      <c r="E41" s="80"/>
      <c r="F41" s="80"/>
      <c r="G41" s="80"/>
      <c r="H41" s="80"/>
      <c r="I41" s="80"/>
      <c r="J41" s="81"/>
      <c r="K41" s="107"/>
      <c r="L41" s="108"/>
      <c r="M41" s="108"/>
      <c r="N41" s="108"/>
      <c r="O41" s="108"/>
      <c r="P41" s="108"/>
      <c r="Q41" s="108"/>
      <c r="R41" s="108"/>
      <c r="S41" s="109"/>
    </row>
    <row r="42" spans="2:19">
      <c r="B42" s="79"/>
      <c r="C42" s="80"/>
      <c r="D42" s="80"/>
      <c r="E42" s="80"/>
      <c r="F42" s="80"/>
      <c r="G42" s="80"/>
      <c r="H42" s="80"/>
      <c r="I42" s="80"/>
      <c r="J42" s="81"/>
      <c r="K42" s="110"/>
      <c r="L42" s="111"/>
      <c r="M42" s="111"/>
      <c r="N42" s="111"/>
      <c r="O42" s="111"/>
      <c r="P42" s="111"/>
      <c r="Q42" s="111"/>
      <c r="R42" s="111"/>
      <c r="S42" s="112"/>
    </row>
    <row r="43" spans="2:19">
      <c r="B43" s="79"/>
      <c r="C43" s="80"/>
      <c r="D43" s="80"/>
      <c r="E43" s="80"/>
      <c r="F43" s="80"/>
      <c r="G43" s="80"/>
      <c r="H43" s="80"/>
      <c r="I43" s="80"/>
      <c r="J43" s="81"/>
      <c r="K43" s="110"/>
      <c r="L43" s="111"/>
      <c r="M43" s="111"/>
      <c r="N43" s="111"/>
      <c r="O43" s="111"/>
      <c r="P43" s="111"/>
      <c r="Q43" s="111"/>
      <c r="R43" s="111"/>
      <c r="S43" s="112"/>
    </row>
    <row r="44" spans="2:19">
      <c r="B44" s="79"/>
      <c r="C44" s="80"/>
      <c r="D44" s="80"/>
      <c r="E44" s="80"/>
      <c r="F44" s="80"/>
      <c r="G44" s="80"/>
      <c r="H44" s="80"/>
      <c r="I44" s="80"/>
      <c r="J44" s="81"/>
      <c r="K44" s="110"/>
      <c r="L44" s="111"/>
      <c r="M44" s="111"/>
      <c r="N44" s="111"/>
      <c r="O44" s="111"/>
      <c r="P44" s="111"/>
      <c r="Q44" s="111"/>
      <c r="R44" s="111"/>
      <c r="S44" s="112"/>
    </row>
    <row r="45" spans="2:19">
      <c r="B45" s="82"/>
      <c r="C45" s="83"/>
      <c r="D45" s="83"/>
      <c r="E45" s="83"/>
      <c r="F45" s="83"/>
      <c r="G45" s="83"/>
      <c r="H45" s="83"/>
      <c r="I45" s="83"/>
      <c r="J45" s="84"/>
      <c r="K45" s="110"/>
      <c r="L45" s="111"/>
      <c r="M45" s="111"/>
      <c r="N45" s="111"/>
      <c r="O45" s="111"/>
      <c r="P45" s="111"/>
      <c r="Q45" s="111"/>
      <c r="R45" s="111"/>
      <c r="S45" s="112"/>
    </row>
    <row r="46" spans="2:19">
      <c r="E46" s="1" t="s">
        <v>47</v>
      </c>
      <c r="F46" s="11"/>
      <c r="K46" s="110"/>
      <c r="L46" s="111"/>
      <c r="M46" s="111"/>
      <c r="N46" s="111"/>
      <c r="O46" s="111"/>
      <c r="P46" s="111"/>
      <c r="Q46" s="111"/>
      <c r="R46" s="111"/>
      <c r="S46" s="112"/>
    </row>
    <row r="47" spans="2:19">
      <c r="B47" s="2" t="s">
        <v>14</v>
      </c>
      <c r="K47" s="110"/>
      <c r="L47" s="111"/>
      <c r="M47" s="111"/>
      <c r="N47" s="111"/>
      <c r="O47" s="111"/>
      <c r="P47" s="111"/>
      <c r="Q47" s="111"/>
      <c r="R47" s="111"/>
      <c r="S47" s="112"/>
    </row>
    <row r="48" spans="2:19">
      <c r="B48" s="76" t="s">
        <v>31</v>
      </c>
      <c r="C48" s="77"/>
      <c r="D48" s="77"/>
      <c r="E48" s="77"/>
      <c r="F48" s="77"/>
      <c r="G48" s="77"/>
      <c r="H48" s="77"/>
      <c r="I48" s="77"/>
      <c r="J48" s="78"/>
      <c r="K48" s="110"/>
      <c r="L48" s="111"/>
      <c r="M48" s="111"/>
      <c r="N48" s="111"/>
      <c r="O48" s="111"/>
      <c r="P48" s="111"/>
      <c r="Q48" s="111"/>
      <c r="R48" s="111"/>
      <c r="S48" s="112"/>
    </row>
    <row r="49" spans="2:19">
      <c r="B49" s="79"/>
      <c r="C49" s="80"/>
      <c r="D49" s="80"/>
      <c r="E49" s="80"/>
      <c r="F49" s="80"/>
      <c r="G49" s="80"/>
      <c r="H49" s="80"/>
      <c r="I49" s="80"/>
      <c r="J49" s="81"/>
      <c r="K49" s="110"/>
      <c r="L49" s="111"/>
      <c r="M49" s="111"/>
      <c r="N49" s="111"/>
      <c r="O49" s="111"/>
      <c r="P49" s="111"/>
      <c r="Q49" s="111"/>
      <c r="R49" s="111"/>
      <c r="S49" s="112"/>
    </row>
    <row r="50" spans="2:19">
      <c r="B50" s="79"/>
      <c r="C50" s="80"/>
      <c r="D50" s="80"/>
      <c r="E50" s="80"/>
      <c r="F50" s="80"/>
      <c r="G50" s="80"/>
      <c r="H50" s="80"/>
      <c r="I50" s="80"/>
      <c r="J50" s="81"/>
      <c r="K50" s="110"/>
      <c r="L50" s="111"/>
      <c r="M50" s="111"/>
      <c r="N50" s="111"/>
      <c r="O50" s="111"/>
      <c r="P50" s="111"/>
      <c r="Q50" s="111"/>
      <c r="R50" s="111"/>
      <c r="S50" s="112"/>
    </row>
    <row r="51" spans="2:19">
      <c r="B51" s="79"/>
      <c r="C51" s="80"/>
      <c r="D51" s="80"/>
      <c r="E51" s="80"/>
      <c r="F51" s="80"/>
      <c r="G51" s="80"/>
      <c r="H51" s="80"/>
      <c r="I51" s="80"/>
      <c r="J51" s="81"/>
      <c r="K51" s="110"/>
      <c r="L51" s="111"/>
      <c r="M51" s="111"/>
      <c r="N51" s="111"/>
      <c r="O51" s="111"/>
      <c r="P51" s="111"/>
      <c r="Q51" s="111"/>
      <c r="R51" s="111"/>
      <c r="S51" s="112"/>
    </row>
    <row r="52" spans="2:19">
      <c r="B52" s="79"/>
      <c r="C52" s="80"/>
      <c r="D52" s="80"/>
      <c r="E52" s="80"/>
      <c r="F52" s="80"/>
      <c r="G52" s="80"/>
      <c r="H52" s="80"/>
      <c r="I52" s="80"/>
      <c r="J52" s="81"/>
      <c r="K52" s="110"/>
      <c r="L52" s="111"/>
      <c r="M52" s="111"/>
      <c r="N52" s="111"/>
      <c r="O52" s="111"/>
      <c r="P52" s="111"/>
      <c r="Q52" s="111"/>
      <c r="R52" s="111"/>
      <c r="S52" s="112"/>
    </row>
    <row r="53" spans="2:19">
      <c r="B53" s="79"/>
      <c r="C53" s="80"/>
      <c r="D53" s="80"/>
      <c r="E53" s="80"/>
      <c r="F53" s="80"/>
      <c r="G53" s="80"/>
      <c r="H53" s="80"/>
      <c r="I53" s="80"/>
      <c r="J53" s="81"/>
      <c r="K53" s="110"/>
      <c r="L53" s="111"/>
      <c r="M53" s="111"/>
      <c r="N53" s="111"/>
      <c r="O53" s="111"/>
      <c r="P53" s="111"/>
      <c r="Q53" s="111"/>
      <c r="R53" s="111"/>
      <c r="S53" s="112"/>
    </row>
    <row r="54" spans="2:19">
      <c r="B54" s="79"/>
      <c r="C54" s="80"/>
      <c r="D54" s="80"/>
      <c r="E54" s="80"/>
      <c r="F54" s="80"/>
      <c r="G54" s="80"/>
      <c r="H54" s="80"/>
      <c r="I54" s="80"/>
      <c r="J54" s="81"/>
      <c r="K54" s="110"/>
      <c r="L54" s="111"/>
      <c r="M54" s="111"/>
      <c r="N54" s="111"/>
      <c r="O54" s="111"/>
      <c r="P54" s="111"/>
      <c r="Q54" s="111"/>
      <c r="R54" s="111"/>
      <c r="S54" s="112"/>
    </row>
    <row r="55" spans="2:19">
      <c r="B55" s="79"/>
      <c r="C55" s="80"/>
      <c r="D55" s="80"/>
      <c r="E55" s="80"/>
      <c r="F55" s="80"/>
      <c r="G55" s="80"/>
      <c r="H55" s="80"/>
      <c r="I55" s="80"/>
      <c r="J55" s="81"/>
      <c r="K55" s="110"/>
      <c r="L55" s="111"/>
      <c r="M55" s="111"/>
      <c r="N55" s="111"/>
      <c r="O55" s="111"/>
      <c r="P55" s="111"/>
      <c r="Q55" s="111"/>
      <c r="R55" s="111"/>
      <c r="S55" s="112"/>
    </row>
    <row r="56" spans="2:19">
      <c r="B56" s="79"/>
      <c r="C56" s="80"/>
      <c r="D56" s="80"/>
      <c r="E56" s="80"/>
      <c r="F56" s="80"/>
      <c r="G56" s="80"/>
      <c r="H56" s="80"/>
      <c r="I56" s="80"/>
      <c r="J56" s="81"/>
      <c r="K56" s="113"/>
      <c r="L56" s="114"/>
      <c r="M56" s="114"/>
      <c r="N56" s="114"/>
      <c r="O56" s="114"/>
      <c r="P56" s="114"/>
      <c r="Q56" s="114"/>
      <c r="R56" s="114"/>
      <c r="S56" s="115"/>
    </row>
    <row r="57" spans="2:19">
      <c r="B57" s="82"/>
      <c r="C57" s="83"/>
      <c r="D57" s="83"/>
      <c r="E57" s="83"/>
      <c r="F57" s="83"/>
      <c r="G57" s="83"/>
      <c r="H57" s="83"/>
      <c r="I57" s="83"/>
      <c r="J57" s="84"/>
    </row>
    <row r="59" spans="2:19" ht="14.25">
      <c r="B59" s="13"/>
      <c r="C59" s="13"/>
      <c r="D59" s="13"/>
      <c r="E59" s="7" t="s">
        <v>48</v>
      </c>
      <c r="F59" s="15">
        <f>'Výpočet 3'!E6</f>
        <v>0</v>
      </c>
      <c r="G59" s="6" t="s">
        <v>11</v>
      </c>
      <c r="H59" s="7"/>
      <c r="I59" s="13"/>
    </row>
    <row r="60" spans="2:19" ht="14.25">
      <c r="B60" s="1" t="s">
        <v>69</v>
      </c>
      <c r="C60" s="1" t="s">
        <v>12</v>
      </c>
      <c r="D60" s="10">
        <v>0</v>
      </c>
      <c r="E60" s="10">
        <v>0.1</v>
      </c>
      <c r="F60" s="10">
        <v>0.2</v>
      </c>
      <c r="G60" s="10">
        <v>0.4</v>
      </c>
      <c r="H60" s="10">
        <v>0.8</v>
      </c>
      <c r="I60" s="10">
        <v>1</v>
      </c>
    </row>
    <row r="61" spans="2:19" ht="14.25">
      <c r="B61" s="1" t="s">
        <v>70</v>
      </c>
      <c r="D61" s="73">
        <f>D60</f>
        <v>0</v>
      </c>
      <c r="E61" s="73">
        <f>IF(ISNUMBER('Výpočet 3'!D10),'Výpočet 3'!D10,"")</f>
        <v>0.1</v>
      </c>
      <c r="F61" s="73">
        <f>IF(ISNUMBER('Výpočet 3'!E10),'Výpočet 3'!E10,"")</f>
        <v>0.30000000000000004</v>
      </c>
      <c r="G61" s="73" t="str">
        <f>IF(ISNUMBER('Výpočet 3'!F10),'Výpočet 3'!F10,"")</f>
        <v/>
      </c>
      <c r="H61" s="73" t="str">
        <f>IF(ISNUMBER('Výpočet 3'!G10),'Výpočet 3'!G10,"")</f>
        <v/>
      </c>
      <c r="I61" s="73" t="str">
        <f>IF(ISNUMBER('Výpočet 3'!H10),'Výpočet 3'!H10,"")</f>
        <v/>
      </c>
    </row>
    <row r="62" spans="2:19" ht="14.25">
      <c r="B62" s="1" t="s">
        <v>71</v>
      </c>
      <c r="C62" s="1" t="s">
        <v>12</v>
      </c>
      <c r="D62" s="10">
        <v>50</v>
      </c>
      <c r="E62" s="10">
        <v>50</v>
      </c>
      <c r="F62" s="10">
        <v>50</v>
      </c>
      <c r="G62" s="10">
        <v>50</v>
      </c>
      <c r="H62" s="10">
        <v>50</v>
      </c>
      <c r="I62" s="10">
        <v>50</v>
      </c>
    </row>
    <row r="63" spans="2:19" ht="14.25">
      <c r="B63" s="1" t="s">
        <v>72</v>
      </c>
      <c r="C63" s="1" t="s">
        <v>12</v>
      </c>
      <c r="D63" s="73">
        <f>D62</f>
        <v>50</v>
      </c>
      <c r="E63" s="73">
        <f>IF(ISNUMBER('Výpočet 3'!D12),'Výpočet 3'!D12,"")</f>
        <v>50.1</v>
      </c>
      <c r="F63" s="73">
        <f>IF(ISNUMBER('Výpočet 3'!E12),'Výpočet 3'!E12,"")</f>
        <v>50.3</v>
      </c>
      <c r="G63" s="73" t="str">
        <f>IF(ISNUMBER('Výpočet 3'!F12),'Výpočet 3'!F12,"")</f>
        <v/>
      </c>
      <c r="H63" s="73" t="str">
        <f>IF(ISNUMBER('Výpočet 3'!G12),'Výpočet 3'!G12,"")</f>
        <v/>
      </c>
      <c r="I63" s="73" t="str">
        <f>IF(ISNUMBER('Výpočet 3'!H12),'Výpočet 3'!H12,"")</f>
        <v/>
      </c>
    </row>
    <row r="64" spans="2:19" ht="14.25">
      <c r="B64" s="45" t="s">
        <v>66</v>
      </c>
      <c r="C64" s="1" t="s">
        <v>5</v>
      </c>
      <c r="D64" s="11">
        <f>F39</f>
        <v>0</v>
      </c>
      <c r="E64" s="11" t="str">
        <f>IF(ISNUMBER('Výpočet 3'!D13),'Výpočet 3'!D13,"")</f>
        <v/>
      </c>
      <c r="F64" s="11" t="str">
        <f>IF(ISNUMBER('Výpočet 3'!E13),'Výpočet 3'!E13,"")</f>
        <v/>
      </c>
      <c r="G64" s="11" t="str">
        <f>IF(ISNUMBER('Výpočet 3'!F13),'Výpočet 3'!F13,"")</f>
        <v/>
      </c>
      <c r="H64" s="11" t="str">
        <f>IF(ISNUMBER('Výpočet 3'!G13),'Výpočet 3'!G13,"")</f>
        <v/>
      </c>
      <c r="I64" s="11" t="str">
        <f>IF(ISNUMBER('Výpočet 3'!H13),'Výpočet 3'!H13,"")</f>
        <v/>
      </c>
    </row>
    <row r="65" spans="2:10" ht="14.25">
      <c r="B65" s="45" t="s">
        <v>67</v>
      </c>
      <c r="C65" s="1" t="s">
        <v>5</v>
      </c>
      <c r="D65" s="12"/>
      <c r="E65" s="11" t="str">
        <f>'Výpočet 3'!D14</f>
        <v/>
      </c>
      <c r="F65" s="11" t="str">
        <f>'Výpočet 3'!E14</f>
        <v/>
      </c>
      <c r="G65" s="11" t="str">
        <f>'Výpočet 3'!F14</f>
        <v/>
      </c>
      <c r="H65" s="11" t="str">
        <f>'Výpočet 3'!G14</f>
        <v/>
      </c>
      <c r="I65" s="11" t="str">
        <f>'Výpočet 3'!H14</f>
        <v/>
      </c>
    </row>
    <row r="66" spans="2:10" ht="15.75">
      <c r="B66" s="1" t="s">
        <v>49</v>
      </c>
      <c r="C66" s="6" t="s">
        <v>38</v>
      </c>
      <c r="D66" s="12"/>
      <c r="E66" s="40" t="str">
        <f>IF(ISNUMBER('Výpočet 3'!D19),'Výpočet 3'!D19,"")</f>
        <v/>
      </c>
      <c r="F66" s="40" t="str">
        <f>IF(ISNUMBER('Výpočet 3'!E19),'Výpočet 3'!E19,"")</f>
        <v/>
      </c>
      <c r="G66" s="40" t="str">
        <f>IF(ISNUMBER('Výpočet 3'!F19),'Výpočet 3'!F19,"")</f>
        <v/>
      </c>
      <c r="H66" s="40" t="str">
        <f>IF(ISNUMBER('Výpočet 3'!G19),'Výpočet 3'!G19,"")</f>
        <v/>
      </c>
      <c r="I66" s="40" t="str">
        <f>IF(ISNUMBER('Výpočet 3'!H19),'Výpočet 3'!H19,"")</f>
        <v/>
      </c>
    </row>
    <row r="67" spans="2:10">
      <c r="B67" s="16" t="s">
        <v>6</v>
      </c>
      <c r="C67" s="6" t="s">
        <v>11</v>
      </c>
      <c r="D67" s="12"/>
      <c r="E67" s="40" t="str">
        <f>IF(ISNUMBER('Výpočet 3'!D20),'Výpočet 3'!D20,"")</f>
        <v/>
      </c>
      <c r="F67" s="40" t="str">
        <f>IF(ISNUMBER('Výpočet 3'!E20),'Výpočet 3'!E20,"")</f>
        <v/>
      </c>
      <c r="G67" s="40" t="str">
        <f>IF(ISNUMBER('Výpočet 3'!F20),'Výpočet 3'!F20,"")</f>
        <v/>
      </c>
      <c r="H67" s="40" t="str">
        <f>IF(ISNUMBER('Výpočet 3'!G20),'Výpočet 3'!G20,"")</f>
        <v/>
      </c>
      <c r="I67" s="40" t="str">
        <f>IF(ISNUMBER('Výpočet 3'!H20),'Výpočet 3'!H20,"")</f>
        <v/>
      </c>
    </row>
    <row r="68" spans="2:10" ht="13.5" thickBot="1">
      <c r="B68" s="1" t="s">
        <v>47</v>
      </c>
      <c r="D68" s="12"/>
      <c r="E68" s="11" t="str">
        <f>IF(ISNUMBER('Výpočet 3'!D21),'Výpočet 3'!D21,"")</f>
        <v/>
      </c>
      <c r="F68" s="11" t="str">
        <f>IF(ISNUMBER('Výpočet 3'!E21),'Výpočet 3'!E21,"")</f>
        <v/>
      </c>
      <c r="G68" s="11" t="str">
        <f>IF(ISNUMBER('Výpočet 3'!F21),'Výpočet 3'!F21,"")</f>
        <v/>
      </c>
      <c r="H68" s="11" t="str">
        <f>IF(ISNUMBER('Výpočet 3'!G21),'Výpočet 3'!G21,"")</f>
        <v/>
      </c>
      <c r="I68" s="11" t="str">
        <f>IF(ISNUMBER('Výpočet 3'!H21),'Výpočet 3'!H21,"")</f>
        <v/>
      </c>
    </row>
    <row r="69" spans="2:10" ht="13.5" thickBot="1">
      <c r="B69" s="1" t="s">
        <v>7</v>
      </c>
      <c r="E69" s="17" t="str">
        <f>IFERROR(AVERAGE(E68:I68),"")</f>
        <v/>
      </c>
    </row>
    <row r="70" spans="2:10" ht="15" customHeight="1">
      <c r="B70" s="1" t="s">
        <v>24</v>
      </c>
      <c r="E70" s="18" t="str">
        <f>IFERROR(_xlfn.STDEV.S(E68:I68),"")</f>
        <v/>
      </c>
    </row>
    <row r="71" spans="2:10">
      <c r="B71" s="1" t="s">
        <v>8</v>
      </c>
      <c r="E71" s="1">
        <f>COUNT(E68:I68)</f>
        <v>0</v>
      </c>
    </row>
    <row r="72" spans="2:10" ht="13.5" thickBot="1">
      <c r="B72" s="1" t="s">
        <v>50</v>
      </c>
      <c r="E72" s="1" t="str">
        <f>IFERROR(TINV(0.05,E71-1),"")</f>
        <v/>
      </c>
    </row>
    <row r="73" spans="2:10" ht="13.5" thickBot="1">
      <c r="B73" s="1" t="s">
        <v>9</v>
      </c>
      <c r="E73" s="19" t="str">
        <f>E69</f>
        <v/>
      </c>
      <c r="F73" s="20" t="s">
        <v>10</v>
      </c>
      <c r="G73" s="23" t="str">
        <f>IFERROR(E72*E70/SQRT(E71),"")</f>
        <v/>
      </c>
    </row>
    <row r="75" spans="2:10" ht="12.75" customHeight="1">
      <c r="B75" s="2" t="s">
        <v>15</v>
      </c>
    </row>
    <row r="76" spans="2:10">
      <c r="B76" s="89"/>
      <c r="C76" s="90"/>
      <c r="D76" s="90"/>
      <c r="E76" s="90"/>
      <c r="F76" s="90"/>
      <c r="G76" s="90"/>
      <c r="H76" s="90"/>
      <c r="I76" s="90"/>
      <c r="J76" s="91"/>
    </row>
    <row r="77" spans="2:10">
      <c r="B77" s="92"/>
      <c r="C77" s="93"/>
      <c r="D77" s="93"/>
      <c r="E77" s="93"/>
      <c r="F77" s="93"/>
      <c r="G77" s="93"/>
      <c r="H77" s="93"/>
      <c r="I77" s="93"/>
      <c r="J77" s="94"/>
    </row>
    <row r="78" spans="2:10">
      <c r="B78" s="92"/>
      <c r="C78" s="93"/>
      <c r="D78" s="93"/>
      <c r="E78" s="93"/>
      <c r="F78" s="93"/>
      <c r="G78" s="93"/>
      <c r="H78" s="93"/>
      <c r="I78" s="93"/>
      <c r="J78" s="94"/>
    </row>
    <row r="79" spans="2:10">
      <c r="B79" s="92"/>
      <c r="C79" s="93"/>
      <c r="D79" s="93"/>
      <c r="E79" s="93"/>
      <c r="F79" s="93"/>
      <c r="G79" s="93"/>
      <c r="H79" s="93"/>
      <c r="I79" s="93"/>
      <c r="J79" s="94"/>
    </row>
    <row r="80" spans="2:10">
      <c r="B80" s="92"/>
      <c r="C80" s="93"/>
      <c r="D80" s="93"/>
      <c r="E80" s="93"/>
      <c r="F80" s="93"/>
      <c r="G80" s="93"/>
      <c r="H80" s="93"/>
      <c r="I80" s="93"/>
      <c r="J80" s="94"/>
    </row>
    <row r="81" spans="2:10">
      <c r="B81" s="92"/>
      <c r="C81" s="93"/>
      <c r="D81" s="93"/>
      <c r="E81" s="93"/>
      <c r="F81" s="93"/>
      <c r="G81" s="93"/>
      <c r="H81" s="93"/>
      <c r="I81" s="93"/>
      <c r="J81" s="94"/>
    </row>
    <row r="82" spans="2:10">
      <c r="B82" s="95"/>
      <c r="C82" s="96"/>
      <c r="D82" s="96"/>
      <c r="E82" s="96"/>
      <c r="F82" s="96"/>
      <c r="G82" s="96"/>
      <c r="H82" s="96"/>
      <c r="I82" s="96"/>
      <c r="J82" s="97"/>
    </row>
    <row r="96" spans="2:10" ht="15.75" customHeight="1"/>
    <row r="99" ht="12.75" customHeight="1"/>
  </sheetData>
  <mergeCells count="15">
    <mergeCell ref="B40:J45"/>
    <mergeCell ref="K41:S56"/>
    <mergeCell ref="B48:J57"/>
    <mergeCell ref="B76:J82"/>
    <mergeCell ref="B4:C4"/>
    <mergeCell ref="D4:J4"/>
    <mergeCell ref="B5:C5"/>
    <mergeCell ref="D5:J5"/>
    <mergeCell ref="K5:S20"/>
    <mergeCell ref="B6:C6"/>
    <mergeCell ref="D6:J6"/>
    <mergeCell ref="B7:C7"/>
    <mergeCell ref="D7:J7"/>
    <mergeCell ref="B10:J14"/>
    <mergeCell ref="B15:J19"/>
  </mergeCells>
  <conditionalFormatting sqref="E69:G73">
    <cfRule type="cellIs" priority="1" operator="equal">
      <formula>0</formula>
    </cfRule>
    <cfRule type="containsErrors" dxfId="0" priority="2">
      <formula>ISERROR(E69)</formula>
    </cfRule>
  </conditionalFormatting>
  <pageMargins left="0.7" right="0.7" top="0.78740157499999996" bottom="0.78740157499999996" header="0.3" footer="0.3"/>
  <pageSetup paperSize="9" orientation="portrait" horizontalDpi="120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</sheetPr>
  <dimension ref="B1:H21"/>
  <sheetViews>
    <sheetView tabSelected="1" workbookViewId="0">
      <selection activeCell="F30" sqref="F30"/>
    </sheetView>
  </sheetViews>
  <sheetFormatPr defaultRowHeight="15"/>
  <cols>
    <col min="1" max="1" width="3.140625" customWidth="1"/>
    <col min="2" max="2" width="8.85546875" customWidth="1"/>
    <col min="4" max="4" width="14.140625" bestFit="1" customWidth="1"/>
  </cols>
  <sheetData>
    <row r="1" spans="2:8" ht="15.75" thickBot="1"/>
    <row r="2" spans="2:8" ht="15.75" thickBot="1">
      <c r="D2" s="49" t="s">
        <v>64</v>
      </c>
      <c r="E2" s="33"/>
      <c r="F2" s="1" t="s">
        <v>5</v>
      </c>
    </row>
    <row r="3" spans="2:8" ht="15.75">
      <c r="D3" s="9" t="s">
        <v>60</v>
      </c>
      <c r="E3" s="46" t="str">
        <f>IF(ISNUMBER('Student 3'!H34),'Student 3'!H34,"")</f>
        <v/>
      </c>
      <c r="F3" s="1" t="s">
        <v>45</v>
      </c>
    </row>
    <row r="4" spans="2:8" ht="15.75">
      <c r="D4" s="9" t="s">
        <v>61</v>
      </c>
      <c r="E4" s="46" t="str">
        <f>IF(ISNUMBER('Student 3'!I22),'Student 3'!I22,"")</f>
        <v/>
      </c>
      <c r="F4" s="6" t="s">
        <v>38</v>
      </c>
    </row>
    <row r="5" spans="2:8" ht="16.5" thickBot="1">
      <c r="D5" s="7" t="s">
        <v>36</v>
      </c>
      <c r="E5" s="8">
        <v>18.9984</v>
      </c>
      <c r="F5" s="6" t="s">
        <v>37</v>
      </c>
    </row>
    <row r="6" spans="2:8" ht="15.75" thickBot="1">
      <c r="D6" s="7" t="s">
        <v>48</v>
      </c>
      <c r="E6" s="33"/>
      <c r="F6" s="6" t="s">
        <v>11</v>
      </c>
    </row>
    <row r="8" spans="2:8" ht="15.75" thickBot="1">
      <c r="D8" s="70"/>
      <c r="E8" s="70"/>
      <c r="F8" s="70"/>
      <c r="G8" s="70"/>
      <c r="H8" s="70"/>
    </row>
    <row r="9" spans="2:8">
      <c r="B9" s="1" t="s">
        <v>62</v>
      </c>
      <c r="C9" s="1" t="s">
        <v>12</v>
      </c>
      <c r="D9" s="24">
        <v>0.1</v>
      </c>
      <c r="E9" s="25">
        <v>0.2</v>
      </c>
      <c r="F9" s="25">
        <v>0.4</v>
      </c>
      <c r="G9" s="25">
        <v>0.8</v>
      </c>
      <c r="H9" s="26">
        <v>1</v>
      </c>
    </row>
    <row r="10" spans="2:8">
      <c r="B10" s="45" t="s">
        <v>65</v>
      </c>
      <c r="C10" s="1" t="s">
        <v>12</v>
      </c>
      <c r="D10" s="74">
        <f>D9</f>
        <v>0.1</v>
      </c>
      <c r="E10" s="73">
        <f>D10+E9</f>
        <v>0.30000000000000004</v>
      </c>
      <c r="F10" s="73"/>
      <c r="G10" s="73"/>
      <c r="H10" s="75"/>
    </row>
    <row r="11" spans="2:8">
      <c r="B11" s="1" t="s">
        <v>63</v>
      </c>
      <c r="C11" s="1" t="s">
        <v>12</v>
      </c>
      <c r="D11" s="27">
        <v>50</v>
      </c>
      <c r="E11" s="10">
        <v>50</v>
      </c>
      <c r="F11" s="10">
        <v>50</v>
      </c>
      <c r="G11" s="10">
        <v>50</v>
      </c>
      <c r="H11" s="28">
        <v>50</v>
      </c>
    </row>
    <row r="12" spans="2:8">
      <c r="B12" s="1" t="s">
        <v>39</v>
      </c>
      <c r="C12" s="1" t="s">
        <v>12</v>
      </c>
      <c r="D12" s="74">
        <f>D11+D10</f>
        <v>50.1</v>
      </c>
      <c r="E12" s="73">
        <f>E11+E10</f>
        <v>50.3</v>
      </c>
      <c r="F12" s="73"/>
      <c r="G12" s="73"/>
      <c r="H12" s="75"/>
    </row>
    <row r="13" spans="2:8">
      <c r="B13" s="45" t="s">
        <v>68</v>
      </c>
      <c r="C13" s="1" t="s">
        <v>5</v>
      </c>
      <c r="D13" s="29"/>
      <c r="E13" s="11"/>
      <c r="F13" s="11"/>
      <c r="G13" s="11"/>
      <c r="H13" s="30"/>
    </row>
    <row r="14" spans="2:8" ht="15.75" thickBot="1">
      <c r="B14" s="45" t="s">
        <v>67</v>
      </c>
      <c r="C14" s="1" t="s">
        <v>5</v>
      </c>
      <c r="D14" s="67" t="str">
        <f>IF(AND(ISNUMBER($E$2),ISNUMBER(D13)),D13-$E$2,"")</f>
        <v/>
      </c>
      <c r="E14" s="68" t="str">
        <f t="shared" ref="E14:H14" si="0">IF(AND(ISNUMBER($E$2),ISNUMBER(E13)),E13-$E$2,"")</f>
        <v/>
      </c>
      <c r="F14" s="68" t="str">
        <f t="shared" si="0"/>
        <v/>
      </c>
      <c r="G14" s="68" t="str">
        <f t="shared" si="0"/>
        <v/>
      </c>
      <c r="H14" s="69" t="str">
        <f t="shared" si="0"/>
        <v/>
      </c>
    </row>
    <row r="15" spans="2:8">
      <c r="B15" s="51" t="s">
        <v>55</v>
      </c>
      <c r="C15" s="52" t="s">
        <v>59</v>
      </c>
      <c r="D15" s="47"/>
      <c r="E15" s="43"/>
      <c r="F15" s="43"/>
      <c r="G15" s="43"/>
      <c r="H15" s="44"/>
    </row>
    <row r="16" spans="2:8">
      <c r="B16" s="53" t="s">
        <v>56</v>
      </c>
      <c r="C16" s="54" t="s">
        <v>59</v>
      </c>
      <c r="D16" s="39"/>
      <c r="E16" s="40"/>
      <c r="F16" s="40"/>
      <c r="G16" s="40"/>
      <c r="H16" s="41"/>
    </row>
    <row r="17" spans="2:8">
      <c r="B17" s="55" t="s">
        <v>57</v>
      </c>
      <c r="C17" s="55" t="s">
        <v>59</v>
      </c>
      <c r="D17" s="42"/>
      <c r="E17" s="34"/>
      <c r="F17" s="34"/>
      <c r="G17" s="34"/>
      <c r="H17" s="35"/>
    </row>
    <row r="18" spans="2:8" ht="15.75" thickBot="1">
      <c r="B18" s="56" t="s">
        <v>58</v>
      </c>
      <c r="C18" s="56" t="s">
        <v>59</v>
      </c>
      <c r="D18" s="42"/>
      <c r="E18" s="71"/>
      <c r="F18" s="71"/>
      <c r="G18" s="71"/>
      <c r="H18" s="72"/>
    </row>
    <row r="19" spans="2:8" ht="15.75">
      <c r="B19" s="1" t="s">
        <v>49</v>
      </c>
      <c r="C19" s="6" t="s">
        <v>38</v>
      </c>
      <c r="D19" s="36"/>
      <c r="E19" s="37"/>
      <c r="F19" s="37"/>
      <c r="G19" s="37"/>
      <c r="H19" s="38"/>
    </row>
    <row r="20" spans="2:8">
      <c r="B20" s="16" t="s">
        <v>6</v>
      </c>
      <c r="C20" s="6" t="s">
        <v>11</v>
      </c>
      <c r="D20" s="39"/>
      <c r="E20" s="40"/>
      <c r="F20" s="40"/>
      <c r="G20" s="40"/>
      <c r="H20" s="41"/>
    </row>
    <row r="21" spans="2:8" ht="15.75" thickBot="1">
      <c r="B21" s="1" t="s">
        <v>47</v>
      </c>
      <c r="C21" s="1"/>
      <c r="D21" s="48"/>
      <c r="E21" s="31"/>
      <c r="F21" s="31"/>
      <c r="G21" s="31"/>
      <c r="H21" s="32"/>
    </row>
  </sheetData>
  <pageMargins left="0.7" right="0.7" top="0.78740157499999996" bottom="0.78740157499999996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4</vt:i4>
      </vt:variant>
    </vt:vector>
  </HeadingPairs>
  <TitlesOfParts>
    <vt:vector size="12" baseType="lpstr">
      <vt:lpstr>Pokyny</vt:lpstr>
      <vt:lpstr>Protokol</vt:lpstr>
      <vt:lpstr>Student 1</vt:lpstr>
      <vt:lpstr>Výpočet 1</vt:lpstr>
      <vt:lpstr>Student 2</vt:lpstr>
      <vt:lpstr>Výpočet 2</vt:lpstr>
      <vt:lpstr>Student 3</vt:lpstr>
      <vt:lpstr>Výpočet 3</vt:lpstr>
      <vt:lpstr>Protokol!Oblast_tisku</vt:lpstr>
      <vt:lpstr>'Student 1'!Oblast_tisku</vt:lpstr>
      <vt:lpstr>'Student 2'!Oblast_tisku</vt:lpstr>
      <vt:lpstr>'Student 3'!Oblast_tisku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Koucky Jan</dc:creator>
  <cp:lastModifiedBy>Siskanova Tatjana</cp:lastModifiedBy>
  <cp:lastPrinted>2023-10-13T10:52:34Z</cp:lastPrinted>
  <dcterms:created xsi:type="dcterms:W3CDTF">2023-07-14T12:11:02Z</dcterms:created>
  <dcterms:modified xsi:type="dcterms:W3CDTF">2025-09-30T07:28:26Z</dcterms:modified>
</cp:coreProperties>
</file>